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<sst xmlns="http://schemas.openxmlformats.org/spreadsheetml/2006/main" count="71" uniqueCount="71">
  <si>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РАСХОДЫ</t>
  </si>
  <si>
    <t>Код раздела и подраздела БК РФ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</si>
  <si>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</si>
  <si>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</si>
  <si>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</si>
  <si>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</si>
  <si>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</si>
  <si>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</si>
  <si>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</si>
  <si>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</si>
  <si>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</si>
  <si>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</si>
  <si>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</si>
  <si>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</si>
  <si>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</si>
  <si>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</si>
  <si>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</si>
  <si>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</si>
  <si>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</si>
  <si>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</si>
  <si>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</si>
  <si>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</si>
  <si>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</si>
  <si>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</si>
  <si>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</si>
  <si>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</si>
  <si>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0501</t>
  </si>
  <si>
    <t>Жилищное хозяйство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</si>
  <si>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</si>
  <si>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</si>
  <si>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</si>
  <si>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</si>
  <si>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</si>
  <si>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</si>
  <si>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</si>
  <si>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</si>
  <si>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</si>
  <si>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1100</t>
  </si>
  <si>
    <t>0106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</si>
  <si>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</si>
  <si>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</si>
  <si>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</si>
  <si>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</si>
  <si>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</si>
  <si>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</si>
  <si>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</si>
  <si>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</si>
  <si>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1101</t>
  </si>
  <si>
    <t xml:space="preserve">Физическая культура </t>
  </si>
  <si>
    <t>0409</t>
  </si>
  <si>
    <t>1001</t>
  </si>
  <si>
    <t>Дорожное хозяйство(дорожные фонды)</t>
  </si>
  <si>
    <t>Пенсионное обеспечение</t>
  </si>
  <si>
    <t>0804</t>
  </si>
  <si>
    <t>0314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</si>
  <si>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</si>
  <si>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</si>
  <si>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</si>
  <si>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</si>
  <si>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</si>
  <si>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</si>
  <si>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Культура,кинематография</t>
  </si>
  <si>
    <t>Другие вопросы в области культуры, кинематографии</t>
  </si>
  <si>
    <t>0107</t>
  </si>
  <si>
    <t>Обеспечение проведения выборов и референдумов</t>
  </si>
  <si>
    <t>ДЕФИЦИТ/ПРОФИЦИТ</t>
  </si>
  <si>
    <t>2020г. за счет др.бюджетов бюджетной системы</t>
  </si>
  <si>
    <t>2020 г. за счет собственных средств</t>
  </si>
  <si>
    <t>2020 г. всего</t>
  </si>
  <si>
    <t>бюджета Туношенского сельского поселения на 2020 год  по разделам и подразделам  классификации расходов бюджетов Российской Федерации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</si>
  <si>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19.03.2020  г. 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</si>
</sst>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E2" sqref="E2:G4"/>
    </sheetView>
  </sheetViews>
  <sheetFormatPr defaultColWidth="9.00390625" defaultRowHeight="12.75"/>
  <cols>
    <col min="1" max="1" width="10.875" style="5" customWidth="1"/>
    <col min="2" max="2" width="9.125" style="5" customWidth="1"/>
    <col min="3" max="3" width="14.625" style="5" customWidth="1"/>
    <col min="4" max="4" width="8.125" style="5" customWidth="1"/>
    <col min="5" max="5" width="10.75390625" style="5" customWidth="1"/>
    <col min="6" max="6" width="11.75390625" style="5" customWidth="1"/>
    <col min="7" max="7" width="10.625" style="6" customWidth="1"/>
    <col min="8" max="8" width="0.12890625" style="5" hidden="1" customWidth="1"/>
    <col min="9" max="9" width="3.875" style="5" hidden="1" customWidth="1"/>
    <col min="10" max="10" width="4.375" style="5" hidden="1" customWidth="1"/>
    <col min="11" max="11" width="0.2421875" style="5" hidden="1" customWidth="1"/>
    <col min="12" max="12" width="9.125" style="5" hidden="1" customWidth="1"/>
    <col min="13" max="13" width="0.2421875" style="5" customWidth="1"/>
    <col min="14" max="15" width="9.125" style="5" hidden="1" customWidth="1"/>
    <col min="16" max="16384" width="9.125" style="5" customWidth="1"/>
  </cols>
  <sheetData>
    <row r="1" ht="3.75" customHeight="1">
      <c r="H1" s="53"/>
    </row>
    <row r="2" spans="5:8" ht="11.25">
      <c r="E2" s="57" t="s">
        <v>70</v>
      </c>
      <c r="F2" s="57"/>
      <c r="G2" s="57"/>
      <c r="H2" s="53"/>
    </row>
    <row r="3" spans="5:8" ht="11.25">
      <c r="E3" s="57"/>
      <c r="F3" s="57"/>
      <c r="G3" s="57"/>
      <c r="H3" s="53"/>
    </row>
    <row r="4" spans="5:8" ht="11.25">
      <c r="E4" s="57"/>
      <c r="F4" s="57"/>
      <c r="G4" s="57"/>
      <c r="H4" s="53"/>
    </row>
    <row r="5" spans="5:8" ht="11.25">
      <c r="E5" s="14"/>
      <c r="F5" s="14"/>
      <c r="G5" s="14"/>
      <c r="H5" s="53"/>
    </row>
    <row r="6" spans="4:8" ht="12.75">
      <c r="D6" s="15"/>
      <c r="H6" s="53"/>
    </row>
    <row r="7" ht="0.75" customHeight="1">
      <c r="H7" s="53"/>
    </row>
    <row r="8" ht="6" customHeight="1"/>
    <row r="9" spans="1:10" ht="11.25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11.25">
      <c r="A10" s="55" t="s">
        <v>69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1.2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ht="9.75" customHeight="1">
      <c r="G12" s="6" t="s">
        <v>43</v>
      </c>
    </row>
    <row r="13" ht="3" customHeight="1" hidden="1"/>
    <row r="14" spans="1:7" ht="68.25" customHeight="1">
      <c r="A14" s="7" t="s">
        <v>1</v>
      </c>
      <c r="B14" s="56" t="s">
        <v>2</v>
      </c>
      <c r="C14" s="56"/>
      <c r="D14" s="56"/>
      <c r="E14" s="8" t="s">
        <v>66</v>
      </c>
      <c r="F14" s="17" t="s">
        <v>67</v>
      </c>
      <c r="G14" s="12" t="s">
        <v>68</v>
      </c>
    </row>
    <row r="15" spans="1:11" ht="11.25">
      <c r="A15" s="9" t="s">
        <v>12</v>
      </c>
      <c r="B15" s="58" t="s">
        <v>3</v>
      </c>
      <c r="C15" s="59"/>
      <c r="D15" s="60"/>
      <c r="E15" s="4">
        <f>E16+E17+E21+E18</f>
        <v>0</v>
      </c>
      <c r="F15" s="4">
        <f>F16+F17+F21+F18+F20+F19</f>
        <v>7148423.27</v>
      </c>
      <c r="G15" s="4">
        <f>G16+G17+G21+G18+G20+G19</f>
        <v>7148423.27</v>
      </c>
      <c r="K15" s="10"/>
    </row>
    <row r="16" spans="1:20" ht="45" customHeight="1">
      <c r="A16" s="1" t="s">
        <v>13</v>
      </c>
      <c r="B16" s="50" t="s">
        <v>56</v>
      </c>
      <c r="C16" s="51"/>
      <c r="D16" s="52"/>
      <c r="E16" s="3">
        <v>0</v>
      </c>
      <c r="F16" s="3">
        <v>832430</v>
      </c>
      <c r="G16" s="18">
        <f aca="true" t="shared" si="0" ref="G16:G21">E16+F16</f>
        <v>832430</v>
      </c>
      <c r="K16" s="11"/>
      <c r="T16" s="26"/>
    </row>
    <row r="17" spans="1:11" ht="55.5" customHeight="1">
      <c r="A17" s="1" t="s">
        <v>14</v>
      </c>
      <c r="B17" s="38" t="s">
        <v>59</v>
      </c>
      <c r="C17" s="38"/>
      <c r="D17" s="38"/>
      <c r="E17" s="19">
        <v>0</v>
      </c>
      <c r="F17" s="19">
        <f>5565533.27-42519</f>
        <v>5523014.27</v>
      </c>
      <c r="G17" s="18">
        <f t="shared" si="0"/>
        <v>5523014.27</v>
      </c>
      <c r="K17" s="11"/>
    </row>
    <row r="18" spans="1:11" ht="45" customHeight="1">
      <c r="A18" s="1" t="s">
        <v>38</v>
      </c>
      <c r="B18" s="29" t="s">
        <v>39</v>
      </c>
      <c r="C18" s="30"/>
      <c r="D18" s="31"/>
      <c r="E18" s="19"/>
      <c r="F18" s="19">
        <v>162460</v>
      </c>
      <c r="G18" s="18">
        <f t="shared" si="0"/>
        <v>162460</v>
      </c>
      <c r="K18" s="11"/>
    </row>
    <row r="19" spans="1:11" ht="30" customHeight="1">
      <c r="A19" s="1" t="s">
        <v>63</v>
      </c>
      <c r="B19" s="29" t="s">
        <v>64</v>
      </c>
      <c r="C19" s="30"/>
      <c r="D19" s="31"/>
      <c r="E19" s="19"/>
      <c r="F19" s="19">
        <v>0</v>
      </c>
      <c r="G19" s="18">
        <f t="shared" si="0"/>
        <v>0</v>
      </c>
      <c r="K19" s="11"/>
    </row>
    <row r="20" spans="1:11" ht="19.5" customHeight="1">
      <c r="A20" s="1" t="s">
        <v>44</v>
      </c>
      <c r="B20" s="32" t="s">
        <v>45</v>
      </c>
      <c r="C20" s="33"/>
      <c r="D20" s="34"/>
      <c r="E20" s="3"/>
      <c r="F20" s="3">
        <v>50000</v>
      </c>
      <c r="G20" s="18">
        <f t="shared" si="0"/>
        <v>50000</v>
      </c>
      <c r="K20" s="11"/>
    </row>
    <row r="21" spans="1:11" ht="19.5" customHeight="1">
      <c r="A21" s="1" t="s">
        <v>42</v>
      </c>
      <c r="B21" s="32" t="s">
        <v>40</v>
      </c>
      <c r="C21" s="33"/>
      <c r="D21" s="34"/>
      <c r="E21" s="3"/>
      <c r="F21" s="3">
        <f>538000+42519</f>
        <v>580519</v>
      </c>
      <c r="G21" s="18">
        <f t="shared" si="0"/>
        <v>580519</v>
      </c>
      <c r="K21" s="11"/>
    </row>
    <row r="22" spans="1:11" ht="11.25">
      <c r="A22" s="2" t="s">
        <v>15</v>
      </c>
      <c r="B22" s="44" t="s">
        <v>4</v>
      </c>
      <c r="C22" s="45"/>
      <c r="D22" s="46"/>
      <c r="E22" s="20">
        <f>E23</f>
        <v>205170</v>
      </c>
      <c r="F22" s="20">
        <f>F23</f>
        <v>0</v>
      </c>
      <c r="G22" s="21">
        <f>G23</f>
        <v>205170</v>
      </c>
      <c r="K22" s="10"/>
    </row>
    <row r="23" spans="1:11" ht="20.25" customHeight="1">
      <c r="A23" s="1" t="s">
        <v>16</v>
      </c>
      <c r="B23" s="32" t="s">
        <v>41</v>
      </c>
      <c r="C23" s="33"/>
      <c r="D23" s="34"/>
      <c r="E23" s="19">
        <v>205170</v>
      </c>
      <c r="F23" s="19">
        <v>0</v>
      </c>
      <c r="G23" s="18">
        <f>E23</f>
        <v>205170</v>
      </c>
      <c r="K23" s="11"/>
    </row>
    <row r="24" spans="1:11" ht="26.25" customHeight="1">
      <c r="A24" s="2" t="s">
        <v>17</v>
      </c>
      <c r="B24" s="44" t="s">
        <v>5</v>
      </c>
      <c r="C24" s="45"/>
      <c r="D24" s="46"/>
      <c r="E24" s="20">
        <f>E25</f>
        <v>0</v>
      </c>
      <c r="F24" s="20">
        <f>F25+F26</f>
        <v>552000</v>
      </c>
      <c r="G24" s="22">
        <f>F24+E24</f>
        <v>552000</v>
      </c>
      <c r="K24" s="10"/>
    </row>
    <row r="25" spans="1:11" ht="39" customHeight="1">
      <c r="A25" s="1" t="s">
        <v>46</v>
      </c>
      <c r="B25" s="32" t="s">
        <v>57</v>
      </c>
      <c r="C25" s="33"/>
      <c r="D25" s="34"/>
      <c r="E25" s="19"/>
      <c r="F25" s="19">
        <v>510000</v>
      </c>
      <c r="G25" s="18">
        <f aca="true" t="shared" si="1" ref="G25:G45">F25+E25</f>
        <v>510000</v>
      </c>
      <c r="K25" s="11"/>
    </row>
    <row r="26" spans="1:11" ht="32.25" customHeight="1">
      <c r="A26" s="1" t="s">
        <v>54</v>
      </c>
      <c r="B26" s="32" t="s">
        <v>55</v>
      </c>
      <c r="C26" s="33"/>
      <c r="D26" s="34"/>
      <c r="E26" s="19">
        <v>0</v>
      </c>
      <c r="F26" s="19">
        <v>42000</v>
      </c>
      <c r="G26" s="18">
        <f>F26+E26</f>
        <v>42000</v>
      </c>
      <c r="K26" s="11"/>
    </row>
    <row r="27" spans="1:11" ht="12.75" customHeight="1">
      <c r="A27" s="2" t="s">
        <v>28</v>
      </c>
      <c r="B27" s="47" t="s">
        <v>29</v>
      </c>
      <c r="C27" s="48"/>
      <c r="D27" s="49"/>
      <c r="E27" s="20">
        <f>E29+E28</f>
        <v>6095390.4</v>
      </c>
      <c r="F27" s="20">
        <f>F29+F28</f>
        <v>2859790.15</v>
      </c>
      <c r="G27" s="22">
        <f t="shared" si="1"/>
        <v>8955180.55</v>
      </c>
      <c r="K27" s="11"/>
    </row>
    <row r="28" spans="1:11" ht="12.75" customHeight="1">
      <c r="A28" s="1" t="s">
        <v>30</v>
      </c>
      <c r="B28" s="29" t="s">
        <v>58</v>
      </c>
      <c r="C28" s="30"/>
      <c r="D28" s="31"/>
      <c r="E28" s="3"/>
      <c r="F28" s="3">
        <v>0</v>
      </c>
      <c r="G28" s="18">
        <f>F28+E28</f>
        <v>0</v>
      </c>
      <c r="K28" s="11"/>
    </row>
    <row r="29" spans="1:11" ht="12.75" customHeight="1">
      <c r="A29" s="1" t="s">
        <v>49</v>
      </c>
      <c r="B29" s="29" t="s">
        <v>51</v>
      </c>
      <c r="C29" s="30"/>
      <c r="D29" s="31"/>
      <c r="E29" s="3">
        <f>1138772.4+3651108-113196+1418706</f>
        <v>6095390.4</v>
      </c>
      <c r="F29" s="3">
        <f>2378000+210331+271459.15</f>
        <v>2859790.15</v>
      </c>
      <c r="G29" s="18">
        <f t="shared" si="1"/>
        <v>8955180.55</v>
      </c>
      <c r="K29" s="11"/>
    </row>
    <row r="30" spans="1:11" ht="11.25">
      <c r="A30" s="2" t="s">
        <v>18</v>
      </c>
      <c r="B30" s="47" t="s">
        <v>6</v>
      </c>
      <c r="C30" s="48"/>
      <c r="D30" s="49"/>
      <c r="E30" s="20">
        <f>E33+E34+E32+E31</f>
        <v>4881480</v>
      </c>
      <c r="F30" s="20">
        <f>F33+F34+F32+F31</f>
        <v>15088434.18</v>
      </c>
      <c r="G30" s="22">
        <f t="shared" si="1"/>
        <v>19969914.18</v>
      </c>
      <c r="K30" s="10"/>
    </row>
    <row r="31" spans="1:11" ht="11.25">
      <c r="A31" s="1" t="s">
        <v>26</v>
      </c>
      <c r="B31" s="29" t="s">
        <v>27</v>
      </c>
      <c r="C31" s="30"/>
      <c r="D31" s="31"/>
      <c r="E31" s="3">
        <v>0</v>
      </c>
      <c r="F31" s="3">
        <v>1100000</v>
      </c>
      <c r="G31" s="18">
        <f t="shared" si="1"/>
        <v>1100000</v>
      </c>
      <c r="K31" s="10"/>
    </row>
    <row r="32" spans="1:11" ht="11.25">
      <c r="A32" s="1" t="s">
        <v>33</v>
      </c>
      <c r="B32" s="29" t="s">
        <v>34</v>
      </c>
      <c r="C32" s="30"/>
      <c r="D32" s="31"/>
      <c r="E32" s="3">
        <v>200000</v>
      </c>
      <c r="F32" s="3">
        <v>1073174</v>
      </c>
      <c r="G32" s="18">
        <f t="shared" si="1"/>
        <v>1273174</v>
      </c>
      <c r="K32" s="10"/>
    </row>
    <row r="33" spans="1:11" ht="11.25">
      <c r="A33" s="1" t="s">
        <v>19</v>
      </c>
      <c r="B33" s="50" t="s">
        <v>9</v>
      </c>
      <c r="C33" s="51"/>
      <c r="D33" s="52"/>
      <c r="E33" s="3">
        <f>3581294+807500+292686</f>
        <v>4681480</v>
      </c>
      <c r="F33" s="3">
        <f>6921750+2149755-210331-52152</f>
        <v>8809022</v>
      </c>
      <c r="G33" s="18">
        <f t="shared" si="1"/>
        <v>13490502</v>
      </c>
      <c r="K33" s="11"/>
    </row>
    <row r="34" spans="1:11" ht="21" customHeight="1">
      <c r="A34" s="1" t="s">
        <v>24</v>
      </c>
      <c r="B34" s="32" t="s">
        <v>25</v>
      </c>
      <c r="C34" s="33"/>
      <c r="D34" s="34"/>
      <c r="E34" s="3">
        <v>0</v>
      </c>
      <c r="F34" s="3">
        <f>4054084.88+0.85+0.45+52152</f>
        <v>4106238.18</v>
      </c>
      <c r="G34" s="18">
        <f>F34+E34</f>
        <v>4106238.18</v>
      </c>
      <c r="K34" s="11"/>
    </row>
    <row r="35" spans="1:11" ht="11.25">
      <c r="A35" s="2" t="s">
        <v>20</v>
      </c>
      <c r="B35" s="44" t="s">
        <v>7</v>
      </c>
      <c r="C35" s="45"/>
      <c r="D35" s="46"/>
      <c r="E35" s="20">
        <f>E36</f>
        <v>0</v>
      </c>
      <c r="F35" s="20">
        <f>F36</f>
        <v>50000</v>
      </c>
      <c r="G35" s="22">
        <f t="shared" si="1"/>
        <v>50000</v>
      </c>
      <c r="K35" s="10"/>
    </row>
    <row r="36" spans="1:11" ht="19.5" customHeight="1">
      <c r="A36" s="1" t="s">
        <v>21</v>
      </c>
      <c r="B36" s="32" t="s">
        <v>60</v>
      </c>
      <c r="C36" s="33"/>
      <c r="D36" s="34"/>
      <c r="E36" s="19">
        <v>0</v>
      </c>
      <c r="F36" s="19">
        <v>50000</v>
      </c>
      <c r="G36" s="18">
        <f t="shared" si="1"/>
        <v>50000</v>
      </c>
      <c r="K36" s="11"/>
    </row>
    <row r="37" spans="1:11" ht="12.75" customHeight="1">
      <c r="A37" s="2" t="s">
        <v>22</v>
      </c>
      <c r="B37" s="44" t="s">
        <v>61</v>
      </c>
      <c r="C37" s="45"/>
      <c r="D37" s="46"/>
      <c r="E37" s="20">
        <f>E38+E39</f>
        <v>2009300</v>
      </c>
      <c r="F37" s="20">
        <f>F38+F39</f>
        <v>3327697</v>
      </c>
      <c r="G37" s="22">
        <f t="shared" si="1"/>
        <v>5336997</v>
      </c>
      <c r="K37" s="10"/>
    </row>
    <row r="38" spans="1:11" ht="11.25">
      <c r="A38" s="1" t="s">
        <v>23</v>
      </c>
      <c r="B38" s="38" t="s">
        <v>8</v>
      </c>
      <c r="C38" s="38"/>
      <c r="D38" s="38"/>
      <c r="E38" s="19">
        <v>0</v>
      </c>
      <c r="F38" s="19">
        <v>2127697</v>
      </c>
      <c r="G38" s="18">
        <f t="shared" si="1"/>
        <v>2127697</v>
      </c>
      <c r="K38" s="11"/>
    </row>
    <row r="39" spans="1:11" ht="21.75" customHeight="1">
      <c r="A39" s="1" t="s">
        <v>53</v>
      </c>
      <c r="B39" s="38" t="s">
        <v>62</v>
      </c>
      <c r="C39" s="38"/>
      <c r="D39" s="38"/>
      <c r="E39" s="3">
        <v>2009300</v>
      </c>
      <c r="F39" s="3">
        <v>1200000</v>
      </c>
      <c r="G39" s="18">
        <f t="shared" si="1"/>
        <v>3209300</v>
      </c>
      <c r="K39" s="11"/>
    </row>
    <row r="40" spans="1:11" ht="11.25">
      <c r="A40" s="2" t="s">
        <v>31</v>
      </c>
      <c r="B40" s="61" t="s">
        <v>32</v>
      </c>
      <c r="C40" s="61"/>
      <c r="D40" s="61"/>
      <c r="E40" s="20">
        <f>E42</f>
        <v>731383</v>
      </c>
      <c r="F40" s="20">
        <f>F42+F41</f>
        <v>354374</v>
      </c>
      <c r="G40" s="22">
        <f t="shared" si="1"/>
        <v>1085757</v>
      </c>
      <c r="K40" s="11"/>
    </row>
    <row r="41" spans="1:11" ht="11.25">
      <c r="A41" s="1" t="s">
        <v>50</v>
      </c>
      <c r="B41" s="62" t="s">
        <v>52</v>
      </c>
      <c r="C41" s="62"/>
      <c r="D41" s="62"/>
      <c r="E41" s="20"/>
      <c r="F41" s="3">
        <v>180000</v>
      </c>
      <c r="G41" s="18">
        <f>F41</f>
        <v>180000</v>
      </c>
      <c r="K41" s="11"/>
    </row>
    <row r="42" spans="1:11" ht="13.5" customHeight="1">
      <c r="A42" s="1" t="s">
        <v>35</v>
      </c>
      <c r="B42" s="42" t="s">
        <v>36</v>
      </c>
      <c r="C42" s="42"/>
      <c r="D42" s="42"/>
      <c r="E42" s="3">
        <v>731383</v>
      </c>
      <c r="F42" s="3">
        <v>174374</v>
      </c>
      <c r="G42" s="18">
        <f t="shared" si="1"/>
        <v>905757</v>
      </c>
      <c r="K42" s="11"/>
    </row>
    <row r="43" spans="1:11" ht="13.5" customHeight="1">
      <c r="A43" s="16" t="s">
        <v>37</v>
      </c>
      <c r="B43" s="43" t="s">
        <v>11</v>
      </c>
      <c r="C43" s="43"/>
      <c r="D43" s="43"/>
      <c r="E43" s="20">
        <f>E44</f>
        <v>0</v>
      </c>
      <c r="F43" s="20">
        <f>F44</f>
        <v>222664</v>
      </c>
      <c r="G43" s="22">
        <f t="shared" si="1"/>
        <v>222664</v>
      </c>
      <c r="K43" s="11"/>
    </row>
    <row r="44" spans="1:11" ht="11.25" customHeight="1">
      <c r="A44" s="13" t="s">
        <v>47</v>
      </c>
      <c r="B44" s="38" t="s">
        <v>48</v>
      </c>
      <c r="C44" s="38"/>
      <c r="D44" s="38"/>
      <c r="E44" s="3">
        <v>0</v>
      </c>
      <c r="F44" s="3">
        <v>222664</v>
      </c>
      <c r="G44" s="18">
        <f t="shared" si="1"/>
        <v>222664</v>
      </c>
      <c r="K44" s="11"/>
    </row>
    <row r="45" spans="1:11" ht="11.25">
      <c r="A45" s="2"/>
      <c r="B45" s="39" t="s">
        <v>10</v>
      </c>
      <c r="C45" s="40"/>
      <c r="D45" s="41"/>
      <c r="E45" s="27">
        <f>E15+E22+E24+E30+E35+E37+E43+E40+E27</f>
        <v>13922723.4</v>
      </c>
      <c r="F45" s="27">
        <f>F15+F22+F24+F30+F35+F37+F43+F40+F27</f>
        <v>29603382.599999998</v>
      </c>
      <c r="G45" s="28">
        <f t="shared" si="1"/>
        <v>43526106</v>
      </c>
      <c r="K45" s="11"/>
    </row>
    <row r="46" spans="1:11" ht="11.25">
      <c r="A46" s="2"/>
      <c r="B46" s="35" t="s">
        <v>65</v>
      </c>
      <c r="C46" s="36"/>
      <c r="D46" s="37"/>
      <c r="E46" s="23"/>
      <c r="F46" s="23"/>
      <c r="G46" s="21"/>
      <c r="K46" s="11"/>
    </row>
    <row r="47" spans="5:7" ht="11.25">
      <c r="E47" s="24"/>
      <c r="F47" s="24"/>
      <c r="G47" s="25"/>
    </row>
  </sheetData>
  <sheetProtection/>
  <mergeCells count="37">
    <mergeCell ref="B19:D19"/>
    <mergeCell ref="B24:D24"/>
    <mergeCell ref="B35:D35"/>
    <mergeCell ref="B36:D36"/>
    <mergeCell ref="B25:D25"/>
    <mergeCell ref="B26:D26"/>
    <mergeCell ref="B27:D27"/>
    <mergeCell ref="B28:D28"/>
    <mergeCell ref="B29:D29"/>
    <mergeCell ref="B31:D31"/>
    <mergeCell ref="B32:D32"/>
    <mergeCell ref="B34:D34"/>
    <mergeCell ref="B44:D44"/>
    <mergeCell ref="B40:D40"/>
    <mergeCell ref="B41:D41"/>
    <mergeCell ref="B39:D39"/>
    <mergeCell ref="B37:D37"/>
    <mergeCell ref="B30:D30"/>
    <mergeCell ref="B33:D33"/>
    <mergeCell ref="H1:H7"/>
    <mergeCell ref="A9:J9"/>
    <mergeCell ref="A10:J11"/>
    <mergeCell ref="B14:D14"/>
    <mergeCell ref="E2:G4"/>
    <mergeCell ref="B15:D15"/>
    <mergeCell ref="B16:D16"/>
    <mergeCell ref="B17:D17"/>
    <mergeCell ref="B18:D18"/>
    <mergeCell ref="B20:D20"/>
    <mergeCell ref="B46:D46"/>
    <mergeCell ref="B38:D38"/>
    <mergeCell ref="B45:D45"/>
    <mergeCell ref="B42:D42"/>
    <mergeCell ref="B43:D43"/>
    <mergeCell ref="B21:D21"/>
    <mergeCell ref="B22:D22"/>
    <mergeCell ref="B23:D23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2020-02-20T11:08:21Z</cp:lastPrinted>
  <dcterms:created xsi:type="dcterms:W3CDTF">2007-09-28T07:04:44Z</dcterms:created>
  <dcterms:modified xsi:type="dcterms:W3CDTF">2020-04-01T05:57:53Z</dcterms:modified>
  <cp:category/>
  <cp:version/>
  <cp:contentType/>
  <cp:contentStatus/>
</cp:coreProperties>
</file>