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0920" activeTab="0"/>
  </bookViews>
  <sheets>
    <sheet name="Приложение №6 Табл.№1" sheetId="1" r:id="rId1"/>
  </sheets>
  <definedNames/>
  <calcPr fullCalcOnLoad="1"/>
</workbook>
</file>

<file path=xl/sharedStrings.xml><?xml version="1.0" encoding="utf-8"?>
<sst xmlns="http://schemas.openxmlformats.org/spreadsheetml/2006/main" count="749" uniqueCount="258">
  <si>
    <t>Наименование</t>
  </si>
  <si>
    <t>Главный распоря-дитель</t>
  </si>
  <si>
    <t>Код функциональной статьи</t>
  </si>
  <si>
    <t>Код целевой классификации</t>
  </si>
  <si>
    <t>Вид расходов</t>
  </si>
  <si>
    <t xml:space="preserve">вышестоящий бюджет    (руб.) </t>
  </si>
  <si>
    <t xml:space="preserve"> местный бюджет                 (руб.) </t>
  </si>
  <si>
    <t xml:space="preserve"> Итого                      (руб.) </t>
  </si>
  <si>
    <t>Администрация Туношенского сельского поселения Ярославского муниципального района Ярославской области</t>
  </si>
  <si>
    <t/>
  </si>
  <si>
    <t>Функционирование высшего должностного лица субъекта Российской Федерации и муниципального образования</t>
  </si>
  <si>
    <t>01.02</t>
  </si>
  <si>
    <t>Непрограммные расходы</t>
  </si>
  <si>
    <t>50.0.00.00000</t>
  </si>
  <si>
    <t>Глава Администрации Туношенского сельского поселения</t>
  </si>
  <si>
    <t>50.0.00.69010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</si>
  <si>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</si>
  <si>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</si>
  <si>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01.04</t>
  </si>
  <si>
    <t>Центральный аппарат</t>
  </si>
  <si>
    <t>50.0.00.69020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</si>
  <si>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</si>
  <si>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</si>
  <si>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 xml:space="preserve">Обеспечение деятельности финансовых,налоговых и таможенных органов и органов финансового (финансово-бюджетного) надзора  </t>
  </si>
  <si>
    <t>01.06</t>
  </si>
  <si>
    <t xml:space="preserve">Контроль за исполнением бюджета поселения </t>
  </si>
  <si>
    <t>50.0.00.69030</t>
  </si>
  <si>
    <t>Межбюджетные трансферты</t>
  </si>
  <si>
    <t>Резервные фонды</t>
  </si>
  <si>
    <t>01.11</t>
  </si>
  <si>
    <t>Резервный фонд  муниципального образования</t>
  </si>
  <si>
    <t>50.0.00.69040</t>
  </si>
  <si>
    <t>Другие общегосударственные вопросы</t>
  </si>
  <si>
    <t>01.13</t>
  </si>
  <si>
    <t>Муниципальная программа "Эффективная власть в ТСП"</t>
  </si>
  <si>
    <t>21.0.00.00000</t>
  </si>
  <si>
    <t>Ведомственная целевая программа "Организация деятельности Администрации Туношенского сельского поселения"</t>
  </si>
  <si>
    <t>21.1.00.00000</t>
  </si>
  <si>
    <t>Обеспечение эффективного  функционирования администрации поселения</t>
  </si>
  <si>
    <t>21.1.01.00000</t>
  </si>
  <si>
    <t>Расходы на повышение квалификации и обучение на дополнительных курсах</t>
  </si>
  <si>
    <t>21.1.01.49310</t>
  </si>
  <si>
    <t>Расходы на обслуживание и установку программного обеспечения</t>
  </si>
  <si>
    <t>21.1.01.49320</t>
  </si>
  <si>
    <t>Закупка товаров, работ и услуг для государственных (муниципальных) нужд</t>
  </si>
  <si>
    <t xml:space="preserve">Мобилизационная и вневойсковая подготовка  </t>
  </si>
  <si>
    <t>02.03</t>
  </si>
  <si>
    <t>Субвенция на осуществление полномочий Российской Федерации по осуществлению первичного воинского учета на территориях, где отсутствуют военные комиссариаты</t>
  </si>
  <si>
    <t>50.0.00.51180</t>
  </si>
  <si>
    <t>Защита населения и территории от чрезвычайных ситуаций природного и техногенного характера, гражданская оборона</t>
  </si>
  <si>
    <t>03.09</t>
  </si>
  <si>
    <t>Муниципальная программа "Защита населения и территории Туношенского сельского поселения от чрезвычайных ситуаций, обеспечение пожарной безопасности  и безопасности людей на водных объектах"</t>
  </si>
  <si>
    <t>10.0.00.00000</t>
  </si>
  <si>
    <t>Муниципальная целевая программа "Противодействие экстремизму и профилактика терроризма на территории Туношенского сельского поселения"</t>
  </si>
  <si>
    <t>10.2.00.00000</t>
  </si>
  <si>
    <t xml:space="preserve">Приобретение научно-методических материалов, программ, печатных и электронных учебных пособий, учебных фильмов по вопросам профилактики экстремизма и предупреждения террористических актов. </t>
  </si>
  <si>
    <t>10.2.03.00000</t>
  </si>
  <si>
    <t>10.2.03.49100</t>
  </si>
  <si>
    <t>Муниципальная целевая программа "Укрепление пожарной безопасности в населенных пунктах на территории Туношенского сельского поселения"</t>
  </si>
  <si>
    <t>10.1.00.00000</t>
  </si>
  <si>
    <t>Поддержание работоспособности сетей наружного пожаротушения (пожарные гидранты)</t>
  </si>
  <si>
    <t>10.1.02.00000</t>
  </si>
  <si>
    <t>10.1.02.49040</t>
  </si>
  <si>
    <t>Совершенствование пожарных водоемов в сельских населенных пунктах.</t>
  </si>
  <si>
    <t>10.1.03.00000</t>
  </si>
  <si>
    <t>10.1.03.49050</t>
  </si>
  <si>
    <t xml:space="preserve">Решение прочих вопросов по пожарной безопасности </t>
  </si>
  <si>
    <t>10.1.05.00000</t>
  </si>
  <si>
    <t xml:space="preserve">Решение прочих вопросов </t>
  </si>
  <si>
    <t>10.1.05.49070</t>
  </si>
  <si>
    <t>Другие вопросы в области национальной безопасности и правоохранительной деятельности</t>
  </si>
  <si>
    <t>03.14</t>
  </si>
  <si>
    <t>Водное хозяйство</t>
  </si>
  <si>
    <t>04.06</t>
  </si>
  <si>
    <t>Осуществление водохозяйственынх и водоохранных мероприятий</t>
  </si>
  <si>
    <t>21.1.02.00000</t>
  </si>
  <si>
    <t>Изготовление стендов с информацией о месте запрета  и разрешения купания, о месте нахождения водоема</t>
  </si>
  <si>
    <t>21.1.02.49340</t>
  </si>
  <si>
    <t>Дорожное хозяйство(дорожные фонды)</t>
  </si>
  <si>
    <t>04.09</t>
  </si>
  <si>
    <t>Муниципальная программа "Обеспечение качественными коммунальными услугами населения ТСП"</t>
  </si>
  <si>
    <t>14.0.00.00000</t>
  </si>
  <si>
    <t>Муниципальная целевая программа "Сохранность муниципальных автомобильных дорог Туношенского сельского поселения"</t>
  </si>
  <si>
    <t>14.4.00.00000</t>
  </si>
  <si>
    <t>Осуществление дорожной деятельности</t>
  </si>
  <si>
    <t>14.4.01.00000</t>
  </si>
  <si>
    <t>Содержание автомобильных дорог общего пользования местного значения в границах населенных пунктах</t>
  </si>
  <si>
    <t>14.4.01.49290</t>
  </si>
  <si>
    <t>Ремонт автомобильных дорог общего пользования местного значения в границах населенных пунктах</t>
  </si>
  <si>
    <t>14.4.01.49300</t>
  </si>
  <si>
    <t>Жилищное хозяйство</t>
  </si>
  <si>
    <t>05.01</t>
  </si>
  <si>
    <t>Муниципальная программа "Обеспечение доступным и комфортным жильем населения Туношенского сельского поселения"</t>
  </si>
  <si>
    <t>05.0.00.00000</t>
  </si>
  <si>
    <t>Муниципальная целевая программа "Переселение граждан из жилищного фонда, признанного непригодным для проживания, и (или) с высоким уровнем износа Туношенского сельского поселения"</t>
  </si>
  <si>
    <t>05.1.00.00000</t>
  </si>
  <si>
    <t>Реализация мероприятий муниципальной целевой программы "Переселение граждан из жилищного фонда, признанного непригодным для проживания, и (или) с высоким уровнем износа Туношенского сельского поселения"</t>
  </si>
  <si>
    <t>Переселение граждан из жилищного фонда, признанного непригодным для проживания, и (или) с высоким уровнем износа</t>
  </si>
  <si>
    <t>05.1.01.49010</t>
  </si>
  <si>
    <t>Бюджетные инвестиции</t>
  </si>
  <si>
    <t>Муниципальная целевая программа "Комплексная программа  жилищно-коммунального хозяйства Туношенского сельского поселения"</t>
  </si>
  <si>
    <t>14.1.00.00000</t>
  </si>
  <si>
    <t>Организация содержания жилищного фонда</t>
  </si>
  <si>
    <t>14.1.01.00000</t>
  </si>
  <si>
    <t>Отчисления на капитальный ремонт за муниципальное имущество</t>
  </si>
  <si>
    <t>14.1.01.49170</t>
  </si>
  <si>
    <t xml:space="preserve">Оплата за свободный муниципальный жилищный фонд </t>
  </si>
  <si>
    <t>14.1.01.49180</t>
  </si>
  <si>
    <t>14.1.01.49450</t>
  </si>
  <si>
    <t>Организация бесперебойной работы систем жизнеобеспечения и обеспечение населения коммунальными услугами</t>
  </si>
  <si>
    <t>14.1.02.00000</t>
  </si>
  <si>
    <t>Организация сбора и вывоза жидких бытовых отходов</t>
  </si>
  <si>
    <t>14.1.02.49280</t>
  </si>
  <si>
    <t>Коммунальное хозяйство</t>
  </si>
  <si>
    <t>05.02</t>
  </si>
  <si>
    <t>Содержание газового оборудования</t>
  </si>
  <si>
    <t>14.1.01.49430</t>
  </si>
  <si>
    <t>Содержание бань</t>
  </si>
  <si>
    <t>14.1.02.49190</t>
  </si>
  <si>
    <t>На исполнение полномочий  от ЯМР</t>
  </si>
  <si>
    <t>14.3.01.00000</t>
  </si>
  <si>
    <t>Реконструкция, строительство шахтных колодцев</t>
  </si>
  <si>
    <t>14.3.01.10490</t>
  </si>
  <si>
    <t>Благоустройство</t>
  </si>
  <si>
    <t>05.03</t>
  </si>
  <si>
    <t>Муниципальная программа "Охрана окружающей среды в Туношенском сельском поселении"</t>
  </si>
  <si>
    <t>12.0.00.00000</t>
  </si>
  <si>
    <t>Муниципальная целевая программа "Обращение с твёрдыми бытовыми отходами на территории Туношенского сельского поселения"</t>
  </si>
  <si>
    <t>12.1.00.00000</t>
  </si>
  <si>
    <t>Модернизация инфраструктуры обращения с ТБО.</t>
  </si>
  <si>
    <t>12.1.01.00000</t>
  </si>
  <si>
    <t>Устройство контейнерных площадок</t>
  </si>
  <si>
    <t>12.1.01.49150</t>
  </si>
  <si>
    <t>Ликвидированных несанкционированных свалок</t>
  </si>
  <si>
    <t>12.1.02.00000</t>
  </si>
  <si>
    <t>Организация благоустройства и озеленения территорий поселения</t>
  </si>
  <si>
    <t>14.1.03.00000</t>
  </si>
  <si>
    <t>Уличное освещение в населенных пунктах</t>
  </si>
  <si>
    <t>14.1.03.49210</t>
  </si>
  <si>
    <t xml:space="preserve">Выкашивание травы </t>
  </si>
  <si>
    <t>14.1.03.49220</t>
  </si>
  <si>
    <t>Обработка территорий общего пользования</t>
  </si>
  <si>
    <t>14.1.03.49230</t>
  </si>
  <si>
    <t>Закупка, установка и ремонт детских площадок</t>
  </si>
  <si>
    <t>14.1.03.49240</t>
  </si>
  <si>
    <t xml:space="preserve">Вывоз мусора </t>
  </si>
  <si>
    <t>14.1.03.49250</t>
  </si>
  <si>
    <t>Спиливание деревьев в населенных пунктах</t>
  </si>
  <si>
    <t>14.1.03.49260</t>
  </si>
  <si>
    <t>Прочие мероприятия по благоустройству</t>
  </si>
  <si>
    <t>14.1.03.49270</t>
  </si>
  <si>
    <t>Другие вопросы в области жилищно-коммунального хозяйства</t>
  </si>
  <si>
    <t>05.05</t>
  </si>
  <si>
    <t>Содержание муниципального учреждения «Центр по благоустройству»</t>
  </si>
  <si>
    <t>14.1.03.49200</t>
  </si>
  <si>
    <t xml:space="preserve">Молодежная политика </t>
  </si>
  <si>
    <t>07.07</t>
  </si>
  <si>
    <t>Муниципальная программа "Развитие культуры и искусства и народного творчества ТСП"</t>
  </si>
  <si>
    <t>11.0.00.00000</t>
  </si>
  <si>
    <t>Ведомственная целевая программа "Основные направления сохранения и развития культуры и искусства ТСП"</t>
  </si>
  <si>
    <t>11.1.00.00000</t>
  </si>
  <si>
    <t xml:space="preserve">Организация работы по молодежной политике </t>
  </si>
  <si>
    <t>11.1.05.00000</t>
  </si>
  <si>
    <t>Предоставление субсидий бюджетным, автономным учреждениям и иным некоммерческим организациям</t>
  </si>
  <si>
    <t>Культура</t>
  </si>
  <si>
    <t>08.01</t>
  </si>
  <si>
    <t>Муниципальная программа "Развитие культуры, искусства и народного
 творчества Туношенского сельского поселения
"</t>
  </si>
  <si>
    <t>Обеспечение деятельности учреждений, подведомственных учредителю в сфере культуры (учреждения культуры)</t>
  </si>
  <si>
    <t>11.1.01.00000</t>
  </si>
  <si>
    <t>Культурно-досуговая деятельность и развитие народного творчества</t>
  </si>
  <si>
    <t>11.1.01.49110</t>
  </si>
  <si>
    <t>Развитие библиотечного дела</t>
  </si>
  <si>
    <t>11.1.02.00000</t>
  </si>
  <si>
    <t>11.1.02.49120</t>
  </si>
  <si>
    <t xml:space="preserve">Укрепление и развитие материально-технической базы </t>
  </si>
  <si>
    <t>11.1.04.00000</t>
  </si>
  <si>
    <t>11.1.04.49140</t>
  </si>
  <si>
    <t>08.04</t>
  </si>
  <si>
    <t>Сохранение памяти героев</t>
  </si>
  <si>
    <t>21.1.06.00000</t>
  </si>
  <si>
    <t xml:space="preserve">Содержание памятного места </t>
  </si>
  <si>
    <t>21.1.06.49420</t>
  </si>
  <si>
    <t>Пенсионное обеспечение</t>
  </si>
  <si>
    <t>10.01</t>
  </si>
  <si>
    <t xml:space="preserve">Обеспечение социальных выплат выборному должностному лицу местного самоуправления </t>
  </si>
  <si>
    <t>21.1.04.00000</t>
  </si>
  <si>
    <t>Расходы, предусмотренные нормативными правовыми актами Ярославской области, Уставом Туношенского СП, решением Муниципального совета Туношенского СП связанные с социальными выплатами</t>
  </si>
  <si>
    <t>21.1.04.49370</t>
  </si>
  <si>
    <t>Социальное обеспечение и иные выплаты населению</t>
  </si>
  <si>
    <t>Социальное обеспечение населения</t>
  </si>
  <si>
    <t>10.03</t>
  </si>
  <si>
    <t>Муниципальная целевая программа "Поддержка молодых семей в приобретении (строительстве) жилья"</t>
  </si>
  <si>
    <t>05.2.00.0000</t>
  </si>
  <si>
    <t>Реализация мероприятий муниципальной целевой программы "Поддержка молодых семей в приобретении (строительстве) жилья"</t>
  </si>
  <si>
    <t>05.2.01.00000</t>
  </si>
  <si>
    <t>Оказания муниципальной поддержки молодым семьям в улучшении жилищных условий</t>
  </si>
  <si>
    <t xml:space="preserve">Физическая культура </t>
  </si>
  <si>
    <t>11.01</t>
  </si>
  <si>
    <t xml:space="preserve">Организация работы по спортивной деятельности </t>
  </si>
  <si>
    <t>11.1.06.00000</t>
  </si>
  <si>
    <t>Повышение интереса населения к занятиям физической культурой и спортом</t>
  </si>
  <si>
    <t>11.1.06.49470</t>
  </si>
  <si>
    <t>ПЛАН</t>
  </si>
  <si>
    <t>ФАКТ</t>
  </si>
  <si>
    <t>Муниципальная целевая программа "Решаем вместе"</t>
  </si>
  <si>
    <t>14.5.00.00000</t>
  </si>
  <si>
    <t>Приведение в качественное состояние элементов благоустройства населенных пунктов</t>
  </si>
  <si>
    <t>14.5.01.00000</t>
  </si>
  <si>
    <t xml:space="preserve">Расходы на формирование современной городской среды за счет средств местного бюджета
</t>
  </si>
  <si>
    <t>Межбюджетные трансферты на передачу осуществления части полномочий в сфере культуры</t>
  </si>
  <si>
    <t>11.1.01.49520</t>
  </si>
  <si>
    <t>Субсидия на повышение оплаты труда работников муниципальных учреждений в сфере культуры</t>
  </si>
  <si>
    <t>Осуществление контроля</t>
  </si>
  <si>
    <t>50.0.00.69080</t>
  </si>
  <si>
    <t>Обеспечение проведения выборов и референдумов</t>
  </si>
  <si>
    <t>01.07</t>
  </si>
  <si>
    <t>Проведение выборов в законодательные (представительные) органы депутатов Муниципального Совета</t>
  </si>
  <si>
    <t>50.0.00.69050</t>
  </si>
  <si>
    <t>Проведение выборов Главы местного самоуправления</t>
  </si>
  <si>
    <t>50.0.00.69060</t>
  </si>
  <si>
    <t>21.1.01.49530</t>
  </si>
  <si>
    <t>Ремонт и содержание автомобильных дорог</t>
  </si>
  <si>
    <t>14.4.01.10340</t>
  </si>
  <si>
    <t>14.5.F2.55550</t>
  </si>
  <si>
    <t>Благоустройство дворов многоквартирных домов</t>
  </si>
  <si>
    <t>14.5.01.49480</t>
  </si>
  <si>
    <t>Работы связанные с подготовкой технической документации</t>
  </si>
  <si>
    <t>Благоустройство парк</t>
  </si>
  <si>
    <t>14.5.01.49490</t>
  </si>
  <si>
    <t xml:space="preserve">Межбюджетный трансферт на передачу осуществления части полномочий в сфере молодежной политики </t>
  </si>
  <si>
    <t>11.1.05.49540</t>
  </si>
  <si>
    <t>11.1.01.75900</t>
  </si>
  <si>
    <t>Другие вопросы в области культуры, кинематографии</t>
  </si>
  <si>
    <t>Расходы на финансирование мероприятий посвященных праздничным и памятным датам</t>
  </si>
  <si>
    <t>21.1.06.49530</t>
  </si>
  <si>
    <t>05.2.01.L4970</t>
  </si>
  <si>
    <t>Расходы на реализацию мероприятий инициативного бюджетирования на территории Ярославской области (поддержка местных инициатив)</t>
  </si>
  <si>
    <t>11.1.06.75350</t>
  </si>
  <si>
    <t>11.1.01.L4670</t>
  </si>
  <si>
    <t>21.1.06.10110</t>
  </si>
  <si>
    <t>Расходы на финансирование мероприятий посвященных праздничным и памятным дням</t>
  </si>
  <si>
    <t>50.0.00.69070</t>
  </si>
  <si>
    <t>Расходы на исполнение судебных актов по искам о возмещении вреда, причиненного гражданину или юридическому лицу</t>
  </si>
  <si>
    <t>Расходы на финансирование дорожного хозяйства</t>
  </si>
  <si>
    <t>14.4.01.72440</t>
  </si>
  <si>
    <t>Расходы на финансирование дорожного хозяйства за счет средств местного бюджета</t>
  </si>
  <si>
    <t>14.4.01.42440</t>
  </si>
  <si>
    <t>Расходы передаваемые из бюджета Ярославского муниципального района бюджетам поселений, входящих в состав ЯМР, на ликвидацию несанкционированных свалок отходов</t>
  </si>
  <si>
    <t>12.1.02.10710</t>
  </si>
  <si>
    <t>14.1.03.75870</t>
  </si>
  <si>
    <t>Реализация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t>
  </si>
  <si>
    <t>14.1.03.10700</t>
  </si>
  <si>
    <t>Расходы передаваемые из бюджета Ярославского муниципального района бюджетам поселений, входящих в состав ЯМР, на комплекс мероприятий по уничтожению борщевика</t>
  </si>
  <si>
    <t>14.5.01.45350</t>
  </si>
  <si>
    <t>14.5.01.75350</t>
  </si>
  <si>
    <t>12.1.01.10160</t>
  </si>
  <si>
    <t>Ведомственная структура расходов бюджета Туношенского СП за 2019 год</t>
  </si>
  <si>
    <t xml:space="preserve">Приложение 6 к решению Мун.Совета Туношенского СП   от 23.04.2020  г.  № 8 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</si>
</sst>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00\.0\.00\.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0"/>
    </font>
    <font>
      <b/>
      <sz val="10.5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sz val="8"/>
      <color indexed="8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2" fillId="0" borderId="0" xfId="53">
      <alignment/>
      <protection/>
    </xf>
    <xf numFmtId="0" fontId="2" fillId="0" borderId="0" xfId="53" applyProtection="1">
      <alignment/>
      <protection hidden="1"/>
    </xf>
    <xf numFmtId="0" fontId="4" fillId="0" borderId="0" xfId="53" applyFont="1" applyProtection="1">
      <alignment/>
      <protection hidden="1"/>
    </xf>
    <xf numFmtId="0" fontId="4" fillId="0" borderId="0" xfId="53" applyFont="1" applyAlignment="1" applyProtection="1">
      <alignment vertical="center"/>
      <protection hidden="1"/>
    </xf>
    <xf numFmtId="0" fontId="4" fillId="0" borderId="0" xfId="53" applyFont="1" applyAlignment="1" applyProtection="1">
      <alignment vertical="center" wrapText="1"/>
      <protection hidden="1"/>
    </xf>
    <xf numFmtId="0" fontId="5" fillId="0" borderId="10" xfId="53" applyFont="1" applyBorder="1" applyAlignment="1" applyProtection="1">
      <alignment horizontal="center" vertical="center" wrapText="1"/>
      <protection hidden="1"/>
    </xf>
    <xf numFmtId="49" fontId="5" fillId="0" borderId="10" xfId="53" applyNumberFormat="1" applyFont="1" applyBorder="1" applyAlignment="1" applyProtection="1">
      <alignment horizontal="center" vertical="center" wrapText="1"/>
      <protection hidden="1"/>
    </xf>
    <xf numFmtId="0" fontId="6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7" fillId="0" borderId="10" xfId="53" applyNumberFormat="1" applyFont="1" applyFill="1" applyBorder="1" applyAlignment="1" applyProtection="1">
      <alignment horizontal="left" vertical="top" wrapText="1"/>
      <protection hidden="1"/>
    </xf>
    <xf numFmtId="49" fontId="7" fillId="0" borderId="10" xfId="53" applyNumberFormat="1" applyFont="1" applyFill="1" applyBorder="1" applyAlignment="1" applyProtection="1">
      <alignment horizontal="center" vertical="top"/>
      <protection hidden="1"/>
    </xf>
    <xf numFmtId="0" fontId="10" fillId="0" borderId="10" xfId="53" applyNumberFormat="1" applyFont="1" applyFill="1" applyBorder="1" applyAlignment="1" applyProtection="1">
      <alignment horizontal="left" vertical="top" wrapText="1"/>
      <protection hidden="1"/>
    </xf>
    <xf numFmtId="49" fontId="10" fillId="0" borderId="10" xfId="53" applyNumberFormat="1" applyFont="1" applyFill="1" applyBorder="1" applyAlignment="1" applyProtection="1">
      <alignment horizontal="center" vertical="top"/>
      <protection hidden="1"/>
    </xf>
    <xf numFmtId="0" fontId="5" fillId="0" borderId="10" xfId="53" applyNumberFormat="1" applyFont="1" applyFill="1" applyBorder="1" applyAlignment="1" applyProtection="1">
      <alignment horizontal="left" vertical="top" wrapText="1"/>
      <protection hidden="1"/>
    </xf>
    <xf numFmtId="172" fontId="5" fillId="0" borderId="11" xfId="53" applyNumberFormat="1" applyFont="1" applyFill="1" applyBorder="1" applyAlignment="1" applyProtection="1">
      <alignment horizontal="center" vertical="center" wrapText="1"/>
      <protection hidden="1"/>
    </xf>
    <xf numFmtId="49" fontId="5" fillId="0" borderId="11" xfId="53" applyNumberFormat="1" applyFont="1" applyFill="1" applyBorder="1" applyAlignment="1" applyProtection="1">
      <alignment horizontal="center" vertical="center" wrapText="1"/>
      <protection hidden="1"/>
    </xf>
    <xf numFmtId="49" fontId="5" fillId="0" borderId="10" xfId="53" applyNumberFormat="1" applyFont="1" applyFill="1" applyBorder="1" applyAlignment="1" applyProtection="1">
      <alignment horizontal="center" vertical="top"/>
      <protection hidden="1"/>
    </xf>
    <xf numFmtId="0" fontId="11" fillId="0" borderId="10" xfId="0" applyFont="1" applyFill="1" applyBorder="1" applyAlignment="1">
      <alignment wrapText="1"/>
    </xf>
    <xf numFmtId="0" fontId="10" fillId="33" borderId="10" xfId="53" applyNumberFormat="1" applyFont="1" applyFill="1" applyBorder="1" applyAlignment="1" applyProtection="1">
      <alignment horizontal="left" vertical="top" wrapText="1"/>
      <protection hidden="1"/>
    </xf>
    <xf numFmtId="49" fontId="10" fillId="33" borderId="10" xfId="53" applyNumberFormat="1" applyFont="1" applyFill="1" applyBorder="1" applyAlignment="1" applyProtection="1">
      <alignment horizontal="center" vertical="top"/>
      <protection hidden="1"/>
    </xf>
    <xf numFmtId="0" fontId="5" fillId="0" borderId="10" xfId="53" applyNumberFormat="1" applyFont="1" applyFill="1" applyBorder="1" applyAlignment="1" applyProtection="1">
      <alignment vertical="top" wrapText="1"/>
      <protection hidden="1"/>
    </xf>
    <xf numFmtId="0" fontId="2" fillId="0" borderId="11" xfId="53" applyBorder="1" applyAlignment="1">
      <alignment/>
      <protection/>
    </xf>
    <xf numFmtId="0" fontId="2" fillId="0" borderId="12" xfId="53" applyBorder="1" applyAlignment="1">
      <alignment/>
      <protection/>
    </xf>
    <xf numFmtId="0" fontId="2" fillId="0" borderId="0" xfId="53" applyFont="1">
      <alignment/>
      <protection/>
    </xf>
    <xf numFmtId="0" fontId="5" fillId="0" borderId="10" xfId="53" applyFont="1" applyBorder="1" applyAlignment="1" applyProtection="1">
      <alignment horizontal="center" vertical="center" wrapText="1"/>
      <protection hidden="1"/>
    </xf>
    <xf numFmtId="0" fontId="5" fillId="0" borderId="11" xfId="53" applyFont="1" applyBorder="1" applyAlignment="1" applyProtection="1">
      <alignment horizontal="center" vertical="center" wrapText="1"/>
      <protection hidden="1"/>
    </xf>
    <xf numFmtId="0" fontId="2" fillId="0" borderId="10" xfId="53" applyFont="1" applyBorder="1">
      <alignment/>
      <protection/>
    </xf>
    <xf numFmtId="3" fontId="5" fillId="0" borderId="11" xfId="53" applyNumberFormat="1" applyFont="1" applyFill="1" applyBorder="1" applyAlignment="1" applyProtection="1">
      <alignment horizontal="center" vertical="center"/>
      <protection hidden="1"/>
    </xf>
    <xf numFmtId="3" fontId="12" fillId="0" borderId="11" xfId="53" applyNumberFormat="1" applyFont="1" applyFill="1" applyBorder="1" applyAlignment="1" applyProtection="1">
      <alignment horizontal="center" vertical="center"/>
      <protection hidden="1"/>
    </xf>
    <xf numFmtId="3" fontId="9" fillId="0" borderId="11" xfId="53" applyNumberFormat="1" applyFont="1" applyFill="1" applyBorder="1" applyAlignment="1" applyProtection="1">
      <alignment horizontal="center" vertical="center"/>
      <protection hidden="1"/>
    </xf>
    <xf numFmtId="3" fontId="8" fillId="0" borderId="11" xfId="53" applyNumberFormat="1" applyFont="1" applyFill="1" applyBorder="1" applyAlignment="1" applyProtection="1">
      <alignment horizontal="center" vertical="center"/>
      <protection hidden="1"/>
    </xf>
    <xf numFmtId="3" fontId="5" fillId="0" borderId="10" xfId="53" applyNumberFormat="1" applyFont="1" applyFill="1" applyBorder="1" applyAlignment="1" applyProtection="1">
      <alignment horizontal="center" vertical="center"/>
      <protection hidden="1"/>
    </xf>
    <xf numFmtId="3" fontId="12" fillId="0" borderId="10" xfId="53" applyNumberFormat="1" applyFont="1" applyFill="1" applyBorder="1" applyAlignment="1" applyProtection="1">
      <alignment horizontal="center" vertical="center"/>
      <protection hidden="1"/>
    </xf>
    <xf numFmtId="3" fontId="9" fillId="0" borderId="10" xfId="53" applyNumberFormat="1" applyFont="1" applyFill="1" applyBorder="1" applyAlignment="1" applyProtection="1">
      <alignment horizontal="center" vertical="center"/>
      <protection hidden="1"/>
    </xf>
    <xf numFmtId="3" fontId="8" fillId="0" borderId="10" xfId="53" applyNumberFormat="1" applyFont="1" applyFill="1" applyBorder="1" applyAlignment="1" applyProtection="1">
      <alignment horizontal="center" vertical="center"/>
      <protection hidden="1"/>
    </xf>
    <xf numFmtId="0" fontId="7" fillId="33" borderId="10" xfId="53" applyNumberFormat="1" applyFont="1" applyFill="1" applyBorder="1" applyAlignment="1" applyProtection="1">
      <alignment horizontal="left" vertical="top" wrapText="1"/>
      <protection hidden="1"/>
    </xf>
    <xf numFmtId="49" fontId="7" fillId="33" borderId="10" xfId="53" applyNumberFormat="1" applyFont="1" applyFill="1" applyBorder="1" applyAlignment="1" applyProtection="1">
      <alignment horizontal="center" vertical="top"/>
      <protection hidden="1"/>
    </xf>
    <xf numFmtId="172" fontId="13" fillId="0" borderId="11" xfId="53" applyNumberFormat="1" applyFont="1" applyFill="1" applyBorder="1" applyAlignment="1" applyProtection="1">
      <alignment horizontal="center" vertical="center" wrapText="1"/>
      <protection hidden="1"/>
    </xf>
    <xf numFmtId="49" fontId="13" fillId="0" borderId="11" xfId="53" applyNumberFormat="1" applyFont="1" applyFill="1" applyBorder="1" applyAlignment="1" applyProtection="1">
      <alignment horizontal="center" vertical="center" wrapText="1"/>
      <protection hidden="1"/>
    </xf>
    <xf numFmtId="173" fontId="13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8" fillId="34" borderId="11" xfId="53" applyNumberFormat="1" applyFont="1" applyFill="1" applyBorder="1" applyAlignment="1" applyProtection="1">
      <alignment horizontal="left" vertical="center" wrapText="1"/>
      <protection hidden="1"/>
    </xf>
    <xf numFmtId="172" fontId="8" fillId="34" borderId="11" xfId="53" applyNumberFormat="1" applyFont="1" applyFill="1" applyBorder="1" applyAlignment="1" applyProtection="1">
      <alignment horizontal="center" vertical="center" wrapText="1"/>
      <protection hidden="1"/>
    </xf>
    <xf numFmtId="49" fontId="8" fillId="34" borderId="11" xfId="53" applyNumberFormat="1" applyFont="1" applyFill="1" applyBorder="1" applyAlignment="1" applyProtection="1">
      <alignment horizontal="center" vertical="center" wrapText="1"/>
      <protection hidden="1"/>
    </xf>
    <xf numFmtId="173" fontId="8" fillId="34" borderId="11" xfId="53" applyNumberFormat="1" applyFont="1" applyFill="1" applyBorder="1" applyAlignment="1" applyProtection="1">
      <alignment horizontal="center" vertical="center" wrapText="1"/>
      <protection hidden="1"/>
    </xf>
    <xf numFmtId="3" fontId="8" fillId="34" borderId="11" xfId="53" applyNumberFormat="1" applyFont="1" applyFill="1" applyBorder="1" applyAlignment="1" applyProtection="1">
      <alignment horizontal="center" vertical="center"/>
      <protection hidden="1"/>
    </xf>
    <xf numFmtId="3" fontId="8" fillId="34" borderId="10" xfId="53" applyNumberFormat="1" applyFont="1" applyFill="1" applyBorder="1" applyAlignment="1" applyProtection="1">
      <alignment horizontal="center" vertical="center"/>
      <protection hidden="1"/>
    </xf>
    <xf numFmtId="0" fontId="5" fillId="0" borderId="11" xfId="53" applyNumberFormat="1" applyFont="1" applyFill="1" applyBorder="1" applyAlignment="1" applyProtection="1">
      <alignment horizontal="left" vertical="center" wrapText="1"/>
      <protection hidden="1"/>
    </xf>
    <xf numFmtId="173" fontId="5" fillId="0" borderId="11" xfId="53" applyNumberFormat="1" applyFont="1" applyFill="1" applyBorder="1" applyAlignment="1" applyProtection="1">
      <alignment horizontal="center" vertical="center" wrapText="1"/>
      <protection hidden="1"/>
    </xf>
    <xf numFmtId="172" fontId="12" fillId="0" borderId="11" xfId="53" applyNumberFormat="1" applyFont="1" applyFill="1" applyBorder="1" applyAlignment="1" applyProtection="1">
      <alignment horizontal="center" vertical="center" wrapText="1"/>
      <protection hidden="1"/>
    </xf>
    <xf numFmtId="49" fontId="12" fillId="0" borderId="11" xfId="53" applyNumberFormat="1" applyFont="1" applyFill="1" applyBorder="1" applyAlignment="1" applyProtection="1">
      <alignment horizontal="center" vertical="center" wrapText="1"/>
      <protection hidden="1"/>
    </xf>
    <xf numFmtId="172" fontId="9" fillId="0" borderId="11" xfId="53" applyNumberFormat="1" applyFont="1" applyFill="1" applyBorder="1" applyAlignment="1" applyProtection="1">
      <alignment horizontal="center" vertical="center" wrapText="1"/>
      <protection hidden="1"/>
    </xf>
    <xf numFmtId="49" fontId="9" fillId="0" borderId="11" xfId="53" applyNumberFormat="1" applyFont="1" applyFill="1" applyBorder="1" applyAlignment="1" applyProtection="1">
      <alignment horizontal="center" vertical="center" wrapText="1"/>
      <protection hidden="1"/>
    </xf>
    <xf numFmtId="173" fontId="9" fillId="0" borderId="11" xfId="53" applyNumberFormat="1" applyFont="1" applyFill="1" applyBorder="1" applyAlignment="1" applyProtection="1">
      <alignment horizontal="center" vertical="center" wrapText="1"/>
      <protection hidden="1"/>
    </xf>
    <xf numFmtId="3" fontId="5" fillId="33" borderId="11" xfId="53" applyNumberFormat="1" applyFont="1" applyFill="1" applyBorder="1" applyAlignment="1" applyProtection="1">
      <alignment horizontal="center" vertical="center"/>
      <protection hidden="1"/>
    </xf>
    <xf numFmtId="3" fontId="9" fillId="33" borderId="11" xfId="53" applyNumberFormat="1" applyFont="1" applyFill="1" applyBorder="1" applyAlignment="1" applyProtection="1">
      <alignment horizontal="center" vertical="center"/>
      <protection hidden="1"/>
    </xf>
    <xf numFmtId="0" fontId="9" fillId="0" borderId="11" xfId="53" applyNumberFormat="1" applyFont="1" applyFill="1" applyBorder="1" applyAlignment="1" applyProtection="1">
      <alignment horizontal="left" vertical="center" wrapText="1"/>
      <protection hidden="1"/>
    </xf>
    <xf numFmtId="0" fontId="5" fillId="33" borderId="10" xfId="53" applyNumberFormat="1" applyFont="1" applyFill="1" applyBorder="1" applyAlignment="1" applyProtection="1">
      <alignment horizontal="left" vertical="top" wrapText="1"/>
      <protection hidden="1"/>
    </xf>
    <xf numFmtId="49" fontId="5" fillId="33" borderId="10" xfId="53" applyNumberFormat="1" applyFont="1" applyFill="1" applyBorder="1" applyAlignment="1" applyProtection="1">
      <alignment horizontal="center" vertical="top"/>
      <protection hidden="1"/>
    </xf>
    <xf numFmtId="173" fontId="12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3" applyBorder="1">
      <alignment/>
      <protection/>
    </xf>
    <xf numFmtId="172" fontId="5" fillId="33" borderId="11" xfId="53" applyNumberFormat="1" applyFont="1" applyFill="1" applyBorder="1" applyAlignment="1" applyProtection="1">
      <alignment horizontal="center" vertical="center" wrapText="1"/>
      <protection hidden="1"/>
    </xf>
    <xf numFmtId="49" fontId="5" fillId="33" borderId="11" xfId="53" applyNumberFormat="1" applyFont="1" applyFill="1" applyBorder="1" applyAlignment="1" applyProtection="1">
      <alignment horizontal="center" vertical="center" wrapText="1"/>
      <protection hidden="1"/>
    </xf>
    <xf numFmtId="3" fontId="5" fillId="33" borderId="10" xfId="53" applyNumberFormat="1" applyFont="1" applyFill="1" applyBorder="1" applyAlignment="1" applyProtection="1">
      <alignment horizontal="center" vertical="center"/>
      <protection hidden="1"/>
    </xf>
    <xf numFmtId="3" fontId="9" fillId="33" borderId="10" xfId="53" applyNumberFormat="1" applyFont="1" applyFill="1" applyBorder="1" applyAlignment="1" applyProtection="1">
      <alignment horizontal="center" vertical="center"/>
      <protection hidden="1"/>
    </xf>
    <xf numFmtId="3" fontId="2" fillId="0" borderId="0" xfId="53" applyNumberFormat="1" applyFont="1">
      <alignment/>
      <protection/>
    </xf>
    <xf numFmtId="3" fontId="5" fillId="0" borderId="10" xfId="53" applyNumberFormat="1" applyFont="1" applyBorder="1" applyAlignment="1" applyProtection="1">
      <alignment horizontal="center" vertical="center" wrapText="1"/>
      <protection hidden="1"/>
    </xf>
    <xf numFmtId="3" fontId="2" fillId="0" borderId="10" xfId="53" applyNumberFormat="1" applyFont="1" applyBorder="1">
      <alignment/>
      <protection/>
    </xf>
    <xf numFmtId="3" fontId="9" fillId="0" borderId="10" xfId="53" applyNumberFormat="1" applyFont="1" applyFill="1" applyBorder="1" applyAlignment="1" applyProtection="1">
      <alignment horizontal="center" vertical="center"/>
      <protection hidden="1" locked="0"/>
    </xf>
    <xf numFmtId="3" fontId="4" fillId="0" borderId="0" xfId="53" applyNumberFormat="1" applyFont="1" applyAlignment="1" applyProtection="1">
      <alignment vertical="center" wrapText="1"/>
      <protection hidden="1"/>
    </xf>
    <xf numFmtId="0" fontId="3" fillId="0" borderId="0" xfId="53" applyNumberFormat="1" applyFont="1" applyFill="1" applyAlignment="1" applyProtection="1">
      <alignment horizontal="center" vertical="center" wrapText="1"/>
      <protection hidden="1"/>
    </xf>
    <xf numFmtId="0" fontId="2" fillId="0" borderId="11" xfId="53" applyFont="1" applyBorder="1" applyAlignment="1">
      <alignment horizontal="center"/>
      <protection/>
    </xf>
    <xf numFmtId="0" fontId="2" fillId="0" borderId="12" xfId="53" applyFont="1" applyBorder="1" applyAlignment="1">
      <alignment horizontal="center"/>
      <protection/>
    </xf>
    <xf numFmtId="0" fontId="2" fillId="0" borderId="13" xfId="53" applyFont="1" applyBorder="1" applyAlignment="1">
      <alignment horizontal="center"/>
      <protection/>
    </xf>
    <xf numFmtId="0" fontId="2" fillId="0" borderId="10" xfId="53" applyFont="1" applyBorder="1" applyAlignment="1">
      <alignment horizontal="center"/>
      <protection/>
    </xf>
    <xf numFmtId="0" fontId="4" fillId="0" borderId="0" xfId="53" applyFont="1" applyAlignment="1" applyProtection="1">
      <alignment horizontal="right" vertical="center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5"/>
  <sheetViews>
    <sheetView showGridLines="0" tabSelected="1" zoomScalePageLayoutView="0" workbookViewId="0" topLeftCell="A1">
      <selection activeCell="J1" sqref="J1:L4"/>
    </sheetView>
  </sheetViews>
  <sheetFormatPr defaultColWidth="9.140625" defaultRowHeight="15"/>
  <cols>
    <col min="1" max="1" width="0.13671875" style="1" customWidth="1"/>
    <col min="2" max="2" width="36.57421875" style="1" customWidth="1"/>
    <col min="3" max="4" width="7.7109375" style="1" customWidth="1"/>
    <col min="5" max="5" width="12.7109375" style="1" customWidth="1"/>
    <col min="6" max="6" width="7.7109375" style="1" customWidth="1"/>
    <col min="7" max="7" width="12.7109375" style="23" customWidth="1"/>
    <col min="8" max="8" width="14.00390625" style="64" customWidth="1"/>
    <col min="9" max="10" width="12.7109375" style="23" customWidth="1"/>
    <col min="11" max="11" width="12.7109375" style="64" customWidth="1"/>
    <col min="12" max="12" width="12.7109375" style="23" customWidth="1"/>
    <col min="13" max="16384" width="9.140625" style="1" customWidth="1"/>
  </cols>
  <sheetData>
    <row r="1" spans="1:12" ht="15" customHeight="1">
      <c r="A1" s="3"/>
      <c r="B1" s="3"/>
      <c r="C1" s="4"/>
      <c r="D1" s="5"/>
      <c r="E1" s="5"/>
      <c r="F1" s="5"/>
      <c r="G1" s="5"/>
      <c r="H1" s="68"/>
      <c r="I1" s="5"/>
      <c r="J1" s="74" t="s">
        <v>257</v>
      </c>
      <c r="K1" s="74"/>
      <c r="L1" s="74"/>
    </row>
    <row r="2" spans="1:12" ht="15" customHeight="1">
      <c r="A2" s="3"/>
      <c r="B2" s="3"/>
      <c r="C2" s="5"/>
      <c r="D2" s="5"/>
      <c r="E2" s="5"/>
      <c r="F2" s="5"/>
      <c r="G2" s="5"/>
      <c r="H2" s="68"/>
      <c r="I2" s="5"/>
      <c r="J2" s="74"/>
      <c r="K2" s="74"/>
      <c r="L2" s="74"/>
    </row>
    <row r="3" spans="1:12" ht="15" customHeight="1">
      <c r="A3" s="3"/>
      <c r="B3" s="3"/>
      <c r="C3" s="4"/>
      <c r="D3" s="5"/>
      <c r="E3" s="5"/>
      <c r="F3" s="5"/>
      <c r="G3" s="5"/>
      <c r="H3" s="68"/>
      <c r="I3" s="5"/>
      <c r="J3" s="74"/>
      <c r="K3" s="74"/>
      <c r="L3" s="74"/>
    </row>
    <row r="4" spans="1:12" ht="14.25" customHeight="1">
      <c r="A4" s="2"/>
      <c r="B4" s="2"/>
      <c r="C4" s="2"/>
      <c r="D4" s="5"/>
      <c r="E4" s="5"/>
      <c r="F4" s="5"/>
      <c r="G4" s="5"/>
      <c r="H4" s="68"/>
      <c r="I4" s="5"/>
      <c r="J4" s="74"/>
      <c r="K4" s="74"/>
      <c r="L4" s="74"/>
    </row>
    <row r="5" spans="1:10" ht="59.25" customHeight="1">
      <c r="A5" s="3"/>
      <c r="B5" s="69" t="s">
        <v>256</v>
      </c>
      <c r="C5" s="69"/>
      <c r="D5" s="69"/>
      <c r="E5" s="69"/>
      <c r="F5" s="69"/>
      <c r="G5" s="69"/>
      <c r="H5" s="69"/>
      <c r="I5" s="69"/>
      <c r="J5" s="69"/>
    </row>
    <row r="6" spans="1:5" ht="14.25" customHeight="1">
      <c r="A6" s="2"/>
      <c r="B6" s="2"/>
      <c r="C6" s="2"/>
      <c r="D6" s="2"/>
      <c r="E6" s="2"/>
    </row>
    <row r="8" spans="2:12" ht="12.75">
      <c r="B8" s="21"/>
      <c r="C8" s="22"/>
      <c r="D8" s="22"/>
      <c r="E8" s="22"/>
      <c r="F8" s="22"/>
      <c r="G8" s="70" t="s">
        <v>202</v>
      </c>
      <c r="H8" s="71"/>
      <c r="I8" s="72"/>
      <c r="J8" s="73" t="s">
        <v>203</v>
      </c>
      <c r="K8" s="73"/>
      <c r="L8" s="73"/>
    </row>
    <row r="9" spans="2:12" ht="63.75">
      <c r="B9" s="6" t="s">
        <v>0</v>
      </c>
      <c r="C9" s="6" t="s">
        <v>1</v>
      </c>
      <c r="D9" s="7" t="s">
        <v>2</v>
      </c>
      <c r="E9" s="6" t="s">
        <v>3</v>
      </c>
      <c r="F9" s="6" t="s">
        <v>4</v>
      </c>
      <c r="G9" s="24" t="s">
        <v>5</v>
      </c>
      <c r="H9" s="65" t="s">
        <v>6</v>
      </c>
      <c r="I9" s="25" t="s">
        <v>7</v>
      </c>
      <c r="J9" s="24" t="s">
        <v>5</v>
      </c>
      <c r="K9" s="65" t="s">
        <v>6</v>
      </c>
      <c r="L9" s="24" t="s">
        <v>7</v>
      </c>
    </row>
    <row r="10" spans="2:12" ht="12.75">
      <c r="B10" s="6">
        <v>1</v>
      </c>
      <c r="C10" s="6">
        <v>2</v>
      </c>
      <c r="D10" s="7">
        <v>3</v>
      </c>
      <c r="E10" s="6">
        <v>4</v>
      </c>
      <c r="F10" s="6">
        <v>5</v>
      </c>
      <c r="G10" s="24">
        <v>6</v>
      </c>
      <c r="H10" s="65">
        <v>7</v>
      </c>
      <c r="I10" s="25">
        <v>8</v>
      </c>
      <c r="J10" s="26"/>
      <c r="K10" s="66"/>
      <c r="L10" s="26"/>
    </row>
    <row r="11" spans="2:12" ht="60" customHeight="1">
      <c r="B11" s="8" t="s">
        <v>8</v>
      </c>
      <c r="C11" s="37">
        <v>839</v>
      </c>
      <c r="D11" s="38" t="s">
        <v>9</v>
      </c>
      <c r="E11" s="39" t="s">
        <v>9</v>
      </c>
      <c r="F11" s="37" t="s">
        <v>9</v>
      </c>
      <c r="G11" s="27">
        <f>G12+G16+G22+G34+G38+G51+G56+G72+G79+G85+G106+G124+G139+G187+G195+G202+G220+G229+G235+G248</f>
        <v>14326809.420000002</v>
      </c>
      <c r="H11" s="27">
        <f>H12+H16+H22+H34+H38+H51+H56+H72+H79+H85+H106+H124+H139+H187+H195+H202+H220+H229+H235+H248+H28</f>
        <v>41100441.589999996</v>
      </c>
      <c r="I11" s="27">
        <f>G11+H11</f>
        <v>55427251.01</v>
      </c>
      <c r="J11" s="31">
        <f>J12+J16+J22+J34+J38+J51+J56+J72+J79+J85+J106+J124+J139+J187+J195+J202+J220+J229+J235+J248</f>
        <v>14096613.63</v>
      </c>
      <c r="K11" s="31">
        <f>K12+K16+K22+K34+K38+K51+K56+K72+K79+K85+K106+K124+K139+K187+K195+K202+K220+K229+K235+K248+K28</f>
        <v>33936984.89</v>
      </c>
      <c r="L11" s="31">
        <f>J11+K11</f>
        <v>48033598.52</v>
      </c>
    </row>
    <row r="12" spans="2:12" ht="45" customHeight="1">
      <c r="B12" s="40" t="s">
        <v>10</v>
      </c>
      <c r="C12" s="41" t="s">
        <v>9</v>
      </c>
      <c r="D12" s="42" t="s">
        <v>11</v>
      </c>
      <c r="E12" s="43" t="s">
        <v>9</v>
      </c>
      <c r="F12" s="41" t="s">
        <v>9</v>
      </c>
      <c r="G12" s="44">
        <v>0</v>
      </c>
      <c r="H12" s="44">
        <f>H13</f>
        <v>848749</v>
      </c>
      <c r="I12" s="45">
        <f>H12</f>
        <v>848749</v>
      </c>
      <c r="J12" s="45">
        <v>0</v>
      </c>
      <c r="K12" s="45">
        <f>K13</f>
        <v>848748.9</v>
      </c>
      <c r="L12" s="45">
        <f>K12</f>
        <v>848748.9</v>
      </c>
    </row>
    <row r="13" spans="2:12" ht="19.5" customHeight="1">
      <c r="B13" s="46" t="s">
        <v>12</v>
      </c>
      <c r="C13" s="14" t="s">
        <v>9</v>
      </c>
      <c r="D13" s="15" t="s">
        <v>9</v>
      </c>
      <c r="E13" s="47" t="s">
        <v>13</v>
      </c>
      <c r="F13" s="14" t="s">
        <v>9</v>
      </c>
      <c r="G13" s="27">
        <v>0</v>
      </c>
      <c r="H13" s="27">
        <f>H14</f>
        <v>848749</v>
      </c>
      <c r="I13" s="31">
        <f>H13</f>
        <v>848749</v>
      </c>
      <c r="J13" s="31">
        <v>0</v>
      </c>
      <c r="K13" s="31">
        <f>K14</f>
        <v>848748.9</v>
      </c>
      <c r="L13" s="31">
        <f>K13</f>
        <v>848748.9</v>
      </c>
    </row>
    <row r="14" spans="2:12" ht="19.5" customHeight="1">
      <c r="B14" s="9" t="s">
        <v>14</v>
      </c>
      <c r="C14" s="48" t="s">
        <v>9</v>
      </c>
      <c r="D14" s="49" t="s">
        <v>9</v>
      </c>
      <c r="E14" s="10" t="s">
        <v>15</v>
      </c>
      <c r="F14" s="48" t="s">
        <v>9</v>
      </c>
      <c r="G14" s="28">
        <v>0</v>
      </c>
      <c r="H14" s="28">
        <f>H15</f>
        <v>848749</v>
      </c>
      <c r="I14" s="32">
        <f>H14</f>
        <v>848749</v>
      </c>
      <c r="J14" s="32">
        <v>0</v>
      </c>
      <c r="K14" s="32">
        <f>K15</f>
        <v>848748.9</v>
      </c>
      <c r="L14" s="32">
        <f>K14</f>
        <v>848748.9</v>
      </c>
    </row>
    <row r="15" spans="2:12" ht="19.5" customHeight="1">
      <c r="B15" s="9" t="s">
        <v>16</v>
      </c>
      <c r="C15" s="50" t="s">
        <v>9</v>
      </c>
      <c r="D15" s="51" t="s">
        <v>9</v>
      </c>
      <c r="E15" s="52" t="s">
        <v>9</v>
      </c>
      <c r="F15" s="50">
        <v>100</v>
      </c>
      <c r="G15" s="29">
        <v>0</v>
      </c>
      <c r="H15" s="29">
        <v>848749</v>
      </c>
      <c r="I15" s="33">
        <f>H15</f>
        <v>848749</v>
      </c>
      <c r="J15" s="33">
        <v>0</v>
      </c>
      <c r="K15" s="33">
        <v>848748.9</v>
      </c>
      <c r="L15" s="33">
        <f>K15</f>
        <v>848748.9</v>
      </c>
    </row>
    <row r="16" spans="2:12" ht="45" customHeight="1">
      <c r="B16" s="40" t="s">
        <v>17</v>
      </c>
      <c r="C16" s="41" t="s">
        <v>9</v>
      </c>
      <c r="D16" s="42" t="s">
        <v>18</v>
      </c>
      <c r="E16" s="43" t="s">
        <v>9</v>
      </c>
      <c r="F16" s="41" t="s">
        <v>9</v>
      </c>
      <c r="G16" s="44">
        <f>G17</f>
        <v>0</v>
      </c>
      <c r="H16" s="44">
        <f>H17</f>
        <v>5119885.369999999</v>
      </c>
      <c r="I16" s="44">
        <f aca="true" t="shared" si="0" ref="I16:I22">G16+H16</f>
        <v>5119885.369999999</v>
      </c>
      <c r="J16" s="45">
        <f>J17</f>
        <v>0</v>
      </c>
      <c r="K16" s="45">
        <f>K17</f>
        <v>4738203.4399999995</v>
      </c>
      <c r="L16" s="45">
        <f aca="true" t="shared" si="1" ref="L16:L22">J16+K16</f>
        <v>4738203.4399999995</v>
      </c>
    </row>
    <row r="17" spans="2:12" ht="19.5" customHeight="1">
      <c r="B17" s="46" t="s">
        <v>12</v>
      </c>
      <c r="C17" s="14" t="s">
        <v>9</v>
      </c>
      <c r="D17" s="15" t="s">
        <v>9</v>
      </c>
      <c r="E17" s="47" t="s">
        <v>13</v>
      </c>
      <c r="F17" s="14" t="s">
        <v>9</v>
      </c>
      <c r="G17" s="27">
        <f>G18</f>
        <v>0</v>
      </c>
      <c r="H17" s="27">
        <f>H18</f>
        <v>5119885.369999999</v>
      </c>
      <c r="I17" s="53">
        <f t="shared" si="0"/>
        <v>5119885.369999999</v>
      </c>
      <c r="J17" s="31">
        <f>J18</f>
        <v>0</v>
      </c>
      <c r="K17" s="31">
        <f>K18</f>
        <v>4738203.4399999995</v>
      </c>
      <c r="L17" s="62">
        <f t="shared" si="1"/>
        <v>4738203.4399999995</v>
      </c>
    </row>
    <row r="18" spans="2:12" ht="19.5" customHeight="1">
      <c r="B18" s="9" t="s">
        <v>19</v>
      </c>
      <c r="C18" s="48" t="s">
        <v>9</v>
      </c>
      <c r="D18" s="49" t="s">
        <v>9</v>
      </c>
      <c r="E18" s="10" t="s">
        <v>20</v>
      </c>
      <c r="F18" s="48" t="s">
        <v>9</v>
      </c>
      <c r="G18" s="28">
        <f>G19+G20</f>
        <v>0</v>
      </c>
      <c r="H18" s="28">
        <f>H19+H20+H21</f>
        <v>5119885.369999999</v>
      </c>
      <c r="I18" s="54">
        <f t="shared" si="0"/>
        <v>5119885.369999999</v>
      </c>
      <c r="J18" s="32">
        <f>J19+J20</f>
        <v>0</v>
      </c>
      <c r="K18" s="32">
        <f>K19+K20+K21</f>
        <v>4738203.4399999995</v>
      </c>
      <c r="L18" s="63">
        <f t="shared" si="1"/>
        <v>4738203.4399999995</v>
      </c>
    </row>
    <row r="19" spans="2:12" ht="19.5" customHeight="1">
      <c r="B19" s="9" t="s">
        <v>16</v>
      </c>
      <c r="C19" s="50" t="s">
        <v>9</v>
      </c>
      <c r="D19" s="51" t="s">
        <v>9</v>
      </c>
      <c r="E19" s="52" t="s">
        <v>9</v>
      </c>
      <c r="F19" s="50">
        <v>100</v>
      </c>
      <c r="G19" s="29">
        <v>0</v>
      </c>
      <c r="H19" s="67">
        <v>4428967.43</v>
      </c>
      <c r="I19" s="54">
        <f t="shared" si="0"/>
        <v>4428967.43</v>
      </c>
      <c r="J19" s="33">
        <v>0</v>
      </c>
      <c r="K19" s="67">
        <v>4302138.18</v>
      </c>
      <c r="L19" s="63">
        <f t="shared" si="1"/>
        <v>4302138.18</v>
      </c>
    </row>
    <row r="20" spans="2:12" ht="19.5" customHeight="1">
      <c r="B20" s="55" t="s">
        <v>21</v>
      </c>
      <c r="C20" s="50" t="s">
        <v>9</v>
      </c>
      <c r="D20" s="51" t="s">
        <v>9</v>
      </c>
      <c r="E20" s="52" t="s">
        <v>9</v>
      </c>
      <c r="F20" s="50">
        <v>200</v>
      </c>
      <c r="G20" s="29">
        <v>0</v>
      </c>
      <c r="H20" s="67">
        <v>533545.94</v>
      </c>
      <c r="I20" s="54">
        <f t="shared" si="0"/>
        <v>533545.94</v>
      </c>
      <c r="J20" s="33">
        <v>0</v>
      </c>
      <c r="K20" s="67">
        <v>291544.26</v>
      </c>
      <c r="L20" s="63">
        <f t="shared" si="1"/>
        <v>291544.26</v>
      </c>
    </row>
    <row r="21" spans="2:12" ht="19.5" customHeight="1">
      <c r="B21" s="55" t="s">
        <v>22</v>
      </c>
      <c r="C21" s="50" t="s">
        <v>9</v>
      </c>
      <c r="D21" s="51" t="s">
        <v>9</v>
      </c>
      <c r="E21" s="52" t="s">
        <v>9</v>
      </c>
      <c r="F21" s="50">
        <v>800</v>
      </c>
      <c r="G21" s="29">
        <v>0</v>
      </c>
      <c r="H21" s="67">
        <v>157372</v>
      </c>
      <c r="I21" s="54">
        <f t="shared" si="0"/>
        <v>157372</v>
      </c>
      <c r="J21" s="33">
        <v>0</v>
      </c>
      <c r="K21" s="67">
        <v>144521</v>
      </c>
      <c r="L21" s="63">
        <f t="shared" si="1"/>
        <v>144521</v>
      </c>
    </row>
    <row r="22" spans="2:12" ht="54" customHeight="1">
      <c r="B22" s="40" t="s">
        <v>23</v>
      </c>
      <c r="C22" s="41" t="s">
        <v>9</v>
      </c>
      <c r="D22" s="42" t="s">
        <v>24</v>
      </c>
      <c r="E22" s="43" t="s">
        <v>9</v>
      </c>
      <c r="F22" s="41" t="s">
        <v>9</v>
      </c>
      <c r="G22" s="44">
        <v>0</v>
      </c>
      <c r="H22" s="44">
        <f>H23</f>
        <v>149320.98</v>
      </c>
      <c r="I22" s="44">
        <f t="shared" si="0"/>
        <v>149320.98</v>
      </c>
      <c r="J22" s="45">
        <v>0</v>
      </c>
      <c r="K22" s="45">
        <f>K23</f>
        <v>149320.98</v>
      </c>
      <c r="L22" s="45">
        <f t="shared" si="1"/>
        <v>149320.98</v>
      </c>
    </row>
    <row r="23" spans="2:12" ht="19.5" customHeight="1">
      <c r="B23" s="46" t="s">
        <v>12</v>
      </c>
      <c r="C23" s="14" t="s">
        <v>9</v>
      </c>
      <c r="D23" s="15" t="s">
        <v>9</v>
      </c>
      <c r="E23" s="47" t="s">
        <v>13</v>
      </c>
      <c r="F23" s="14" t="s">
        <v>9</v>
      </c>
      <c r="G23" s="27">
        <v>0</v>
      </c>
      <c r="H23" s="27">
        <f>H24+H26</f>
        <v>149320.98</v>
      </c>
      <c r="I23" s="27">
        <f>I24+I26</f>
        <v>149320.98</v>
      </c>
      <c r="J23" s="31">
        <v>0</v>
      </c>
      <c r="K23" s="31">
        <f>K24+K26</f>
        <v>149320.98</v>
      </c>
      <c r="L23" s="31">
        <f>L24+L26</f>
        <v>149320.98</v>
      </c>
    </row>
    <row r="24" spans="2:12" ht="19.5" customHeight="1">
      <c r="B24" s="9" t="s">
        <v>25</v>
      </c>
      <c r="C24" s="48" t="s">
        <v>9</v>
      </c>
      <c r="D24" s="49" t="s">
        <v>9</v>
      </c>
      <c r="E24" s="10" t="s">
        <v>26</v>
      </c>
      <c r="F24" s="48" t="s">
        <v>9</v>
      </c>
      <c r="G24" s="28">
        <v>0</v>
      </c>
      <c r="H24" s="28">
        <f>H25</f>
        <v>37560.98</v>
      </c>
      <c r="I24" s="28">
        <f>I25</f>
        <v>37560.98</v>
      </c>
      <c r="J24" s="32">
        <v>0</v>
      </c>
      <c r="K24" s="32">
        <f>K25</f>
        <v>37560.98</v>
      </c>
      <c r="L24" s="32">
        <f>L25</f>
        <v>37560.98</v>
      </c>
    </row>
    <row r="25" spans="2:12" ht="19.5" customHeight="1">
      <c r="B25" s="9" t="s">
        <v>27</v>
      </c>
      <c r="C25" s="50" t="s">
        <v>9</v>
      </c>
      <c r="D25" s="51" t="s">
        <v>9</v>
      </c>
      <c r="E25" s="52" t="s">
        <v>9</v>
      </c>
      <c r="F25" s="50">
        <v>500</v>
      </c>
      <c r="G25" s="29">
        <v>0</v>
      </c>
      <c r="H25" s="67">
        <v>37560.98</v>
      </c>
      <c r="I25" s="33">
        <f>H25</f>
        <v>37560.98</v>
      </c>
      <c r="J25" s="33">
        <v>0</v>
      </c>
      <c r="K25" s="67">
        <v>37560.98</v>
      </c>
      <c r="L25" s="33">
        <f>K25</f>
        <v>37560.98</v>
      </c>
    </row>
    <row r="26" spans="2:12" ht="19.5" customHeight="1">
      <c r="B26" s="9" t="s">
        <v>212</v>
      </c>
      <c r="C26" s="48" t="s">
        <v>9</v>
      </c>
      <c r="D26" s="49" t="s">
        <v>9</v>
      </c>
      <c r="E26" s="10" t="s">
        <v>213</v>
      </c>
      <c r="F26" s="48" t="s">
        <v>9</v>
      </c>
      <c r="G26" s="28">
        <v>0</v>
      </c>
      <c r="H26" s="28">
        <f>H27</f>
        <v>111760</v>
      </c>
      <c r="I26" s="28">
        <f>I27</f>
        <v>111760</v>
      </c>
      <c r="J26" s="32">
        <v>0</v>
      </c>
      <c r="K26" s="32">
        <f>K27</f>
        <v>111760</v>
      </c>
      <c r="L26" s="32">
        <f>L27</f>
        <v>111760</v>
      </c>
    </row>
    <row r="27" spans="2:12" ht="19.5" customHeight="1">
      <c r="B27" s="9" t="s">
        <v>27</v>
      </c>
      <c r="C27" s="50" t="s">
        <v>9</v>
      </c>
      <c r="D27" s="51" t="s">
        <v>9</v>
      </c>
      <c r="E27" s="52" t="s">
        <v>9</v>
      </c>
      <c r="F27" s="50">
        <v>500</v>
      </c>
      <c r="G27" s="29">
        <v>0</v>
      </c>
      <c r="H27" s="67">
        <v>111760</v>
      </c>
      <c r="I27" s="33">
        <f>H27</f>
        <v>111760</v>
      </c>
      <c r="J27" s="33">
        <v>0</v>
      </c>
      <c r="K27" s="67">
        <v>111760</v>
      </c>
      <c r="L27" s="33">
        <f>K27</f>
        <v>111760</v>
      </c>
    </row>
    <row r="28" spans="2:12" ht="19.5" customHeight="1">
      <c r="B28" s="40" t="s">
        <v>214</v>
      </c>
      <c r="C28" s="41" t="s">
        <v>9</v>
      </c>
      <c r="D28" s="42" t="s">
        <v>215</v>
      </c>
      <c r="E28" s="43" t="s">
        <v>9</v>
      </c>
      <c r="F28" s="41" t="s">
        <v>9</v>
      </c>
      <c r="G28" s="44">
        <v>0</v>
      </c>
      <c r="H28" s="44">
        <f>H29</f>
        <v>1530000</v>
      </c>
      <c r="I28" s="44">
        <f>G28+H28</f>
        <v>1530000</v>
      </c>
      <c r="J28" s="45">
        <v>0</v>
      </c>
      <c r="K28" s="45">
        <f>K29</f>
        <v>1530000</v>
      </c>
      <c r="L28" s="45">
        <f>J28+K28</f>
        <v>1530000</v>
      </c>
    </row>
    <row r="29" spans="2:12" ht="19.5" customHeight="1">
      <c r="B29" s="46" t="s">
        <v>12</v>
      </c>
      <c r="C29" s="14" t="s">
        <v>9</v>
      </c>
      <c r="D29" s="15" t="s">
        <v>9</v>
      </c>
      <c r="E29" s="47" t="s">
        <v>13</v>
      </c>
      <c r="F29" s="14" t="s">
        <v>9</v>
      </c>
      <c r="G29" s="27">
        <v>0</v>
      </c>
      <c r="H29" s="27">
        <f>H30+H32</f>
        <v>1530000</v>
      </c>
      <c r="I29" s="27">
        <f>I30+I32</f>
        <v>1530000</v>
      </c>
      <c r="J29" s="31">
        <v>0</v>
      </c>
      <c r="K29" s="31">
        <f>K30+K32</f>
        <v>1530000</v>
      </c>
      <c r="L29" s="31">
        <f>L30+L32</f>
        <v>1530000</v>
      </c>
    </row>
    <row r="30" spans="2:12" ht="19.5" customHeight="1">
      <c r="B30" s="9" t="s">
        <v>216</v>
      </c>
      <c r="C30" s="48" t="s">
        <v>9</v>
      </c>
      <c r="D30" s="49" t="s">
        <v>9</v>
      </c>
      <c r="E30" s="10" t="s">
        <v>217</v>
      </c>
      <c r="F30" s="48" t="s">
        <v>9</v>
      </c>
      <c r="G30" s="28">
        <v>0</v>
      </c>
      <c r="H30" s="28">
        <f>H31</f>
        <v>765000</v>
      </c>
      <c r="I30" s="28">
        <f>I31</f>
        <v>765000</v>
      </c>
      <c r="J30" s="32">
        <v>0</v>
      </c>
      <c r="K30" s="32">
        <f>K31</f>
        <v>765000</v>
      </c>
      <c r="L30" s="32">
        <f>L31</f>
        <v>765000</v>
      </c>
    </row>
    <row r="31" spans="2:12" ht="19.5" customHeight="1">
      <c r="B31" s="55" t="s">
        <v>21</v>
      </c>
      <c r="C31" s="50" t="s">
        <v>9</v>
      </c>
      <c r="D31" s="51" t="s">
        <v>9</v>
      </c>
      <c r="E31" s="10"/>
      <c r="F31" s="50">
        <v>200</v>
      </c>
      <c r="G31" s="29">
        <v>0</v>
      </c>
      <c r="H31" s="67">
        <v>765000</v>
      </c>
      <c r="I31" s="33">
        <f>H31</f>
        <v>765000</v>
      </c>
      <c r="J31" s="33">
        <v>0</v>
      </c>
      <c r="K31" s="67">
        <v>765000</v>
      </c>
      <c r="L31" s="33">
        <f>K31</f>
        <v>765000</v>
      </c>
    </row>
    <row r="32" spans="2:12" ht="19.5" customHeight="1">
      <c r="B32" s="9" t="s">
        <v>218</v>
      </c>
      <c r="C32" s="48" t="s">
        <v>9</v>
      </c>
      <c r="D32" s="49" t="s">
        <v>9</v>
      </c>
      <c r="E32" s="10" t="s">
        <v>219</v>
      </c>
      <c r="F32" s="48" t="s">
        <v>9</v>
      </c>
      <c r="G32" s="28">
        <v>0</v>
      </c>
      <c r="H32" s="28">
        <f>H33</f>
        <v>765000</v>
      </c>
      <c r="I32" s="28">
        <f>I33</f>
        <v>765000</v>
      </c>
      <c r="J32" s="32">
        <v>0</v>
      </c>
      <c r="K32" s="32">
        <f>K33</f>
        <v>765000</v>
      </c>
      <c r="L32" s="32">
        <f>L33</f>
        <v>765000</v>
      </c>
    </row>
    <row r="33" spans="2:12" ht="19.5" customHeight="1">
      <c r="B33" s="55" t="s">
        <v>21</v>
      </c>
      <c r="C33" s="50" t="s">
        <v>9</v>
      </c>
      <c r="D33" s="51" t="s">
        <v>9</v>
      </c>
      <c r="E33" s="52" t="s">
        <v>9</v>
      </c>
      <c r="F33" s="50">
        <v>200</v>
      </c>
      <c r="G33" s="29">
        <v>0</v>
      </c>
      <c r="H33" s="67">
        <v>765000</v>
      </c>
      <c r="I33" s="33">
        <f>H33</f>
        <v>765000</v>
      </c>
      <c r="J33" s="33">
        <v>0</v>
      </c>
      <c r="K33" s="67">
        <v>765000</v>
      </c>
      <c r="L33" s="33">
        <f>K33</f>
        <v>765000</v>
      </c>
    </row>
    <row r="34" spans="2:12" ht="34.5" customHeight="1">
      <c r="B34" s="40" t="s">
        <v>28</v>
      </c>
      <c r="C34" s="41" t="s">
        <v>9</v>
      </c>
      <c r="D34" s="42" t="s">
        <v>29</v>
      </c>
      <c r="E34" s="43" t="s">
        <v>9</v>
      </c>
      <c r="F34" s="41" t="s">
        <v>9</v>
      </c>
      <c r="G34" s="44">
        <v>0</v>
      </c>
      <c r="H34" s="44">
        <f aca="true" t="shared" si="2" ref="H34:L36">H35</f>
        <v>50000</v>
      </c>
      <c r="I34" s="44">
        <f t="shared" si="2"/>
        <v>50000</v>
      </c>
      <c r="J34" s="45">
        <v>0</v>
      </c>
      <c r="K34" s="45">
        <f t="shared" si="2"/>
        <v>0</v>
      </c>
      <c r="L34" s="45">
        <f t="shared" si="2"/>
        <v>0</v>
      </c>
    </row>
    <row r="35" spans="2:12" ht="19.5" customHeight="1">
      <c r="B35" s="46" t="s">
        <v>12</v>
      </c>
      <c r="C35" s="14" t="s">
        <v>9</v>
      </c>
      <c r="D35" s="15" t="s">
        <v>9</v>
      </c>
      <c r="E35" s="47" t="s">
        <v>13</v>
      </c>
      <c r="F35" s="14" t="s">
        <v>9</v>
      </c>
      <c r="G35" s="27">
        <v>0</v>
      </c>
      <c r="H35" s="27">
        <f t="shared" si="2"/>
        <v>50000</v>
      </c>
      <c r="I35" s="27">
        <f t="shared" si="2"/>
        <v>50000</v>
      </c>
      <c r="J35" s="31">
        <v>0</v>
      </c>
      <c r="K35" s="31">
        <f t="shared" si="2"/>
        <v>0</v>
      </c>
      <c r="L35" s="31">
        <f t="shared" si="2"/>
        <v>0</v>
      </c>
    </row>
    <row r="36" spans="2:12" ht="31.5" customHeight="1">
      <c r="B36" s="9" t="s">
        <v>30</v>
      </c>
      <c r="C36" s="48" t="s">
        <v>9</v>
      </c>
      <c r="D36" s="49" t="s">
        <v>9</v>
      </c>
      <c r="E36" s="10" t="s">
        <v>31</v>
      </c>
      <c r="F36" s="48" t="s">
        <v>9</v>
      </c>
      <c r="G36" s="28">
        <v>0</v>
      </c>
      <c r="H36" s="28">
        <f t="shared" si="2"/>
        <v>50000</v>
      </c>
      <c r="I36" s="28">
        <f t="shared" si="2"/>
        <v>50000</v>
      </c>
      <c r="J36" s="32">
        <v>0</v>
      </c>
      <c r="K36" s="32">
        <f t="shared" si="2"/>
        <v>0</v>
      </c>
      <c r="L36" s="32">
        <f t="shared" si="2"/>
        <v>0</v>
      </c>
    </row>
    <row r="37" spans="2:12" ht="30.75" customHeight="1">
      <c r="B37" s="9" t="s">
        <v>22</v>
      </c>
      <c r="C37" s="50" t="s">
        <v>9</v>
      </c>
      <c r="D37" s="51" t="s">
        <v>9</v>
      </c>
      <c r="E37" s="52" t="s">
        <v>9</v>
      </c>
      <c r="F37" s="50">
        <v>800</v>
      </c>
      <c r="G37" s="29">
        <v>0</v>
      </c>
      <c r="H37" s="67">
        <v>50000</v>
      </c>
      <c r="I37" s="33">
        <f>H37</f>
        <v>50000</v>
      </c>
      <c r="J37" s="33">
        <v>0</v>
      </c>
      <c r="K37" s="67">
        <v>0</v>
      </c>
      <c r="L37" s="33">
        <f>K37</f>
        <v>0</v>
      </c>
    </row>
    <row r="38" spans="2:12" ht="19.5" customHeight="1">
      <c r="B38" s="40" t="s">
        <v>32</v>
      </c>
      <c r="C38" s="41" t="s">
        <v>9</v>
      </c>
      <c r="D38" s="42" t="s">
        <v>33</v>
      </c>
      <c r="E38" s="43" t="s">
        <v>9</v>
      </c>
      <c r="F38" s="41" t="s">
        <v>9</v>
      </c>
      <c r="G38" s="44"/>
      <c r="H38" s="44">
        <f>H39+H48</f>
        <v>1179655.1</v>
      </c>
      <c r="I38" s="44">
        <f>G38+H38</f>
        <v>1179655.1</v>
      </c>
      <c r="J38" s="44"/>
      <c r="K38" s="44">
        <f>K39+K48</f>
        <v>946570.63</v>
      </c>
      <c r="L38" s="44">
        <f>J38+K38</f>
        <v>946570.63</v>
      </c>
    </row>
    <row r="39" spans="2:12" ht="48.75" customHeight="1">
      <c r="B39" s="56" t="s">
        <v>34</v>
      </c>
      <c r="C39" s="14" t="s">
        <v>9</v>
      </c>
      <c r="D39" s="15" t="s">
        <v>9</v>
      </c>
      <c r="E39" s="57" t="s">
        <v>35</v>
      </c>
      <c r="F39" s="14" t="s">
        <v>9</v>
      </c>
      <c r="G39" s="27">
        <v>0</v>
      </c>
      <c r="H39" s="27">
        <f aca="true" t="shared" si="3" ref="H39:L40">H40</f>
        <v>673977.96</v>
      </c>
      <c r="I39" s="27">
        <f t="shared" si="3"/>
        <v>673977.96</v>
      </c>
      <c r="J39" s="31">
        <v>0</v>
      </c>
      <c r="K39" s="31">
        <f t="shared" si="3"/>
        <v>440893.49</v>
      </c>
      <c r="L39" s="31">
        <f t="shared" si="3"/>
        <v>440893.49</v>
      </c>
    </row>
    <row r="40" spans="2:12" ht="19.5" customHeight="1">
      <c r="B40" s="11" t="s">
        <v>36</v>
      </c>
      <c r="C40" s="14" t="s">
        <v>9</v>
      </c>
      <c r="D40" s="15" t="s">
        <v>9</v>
      </c>
      <c r="E40" s="12" t="s">
        <v>37</v>
      </c>
      <c r="F40" s="14" t="s">
        <v>9</v>
      </c>
      <c r="G40" s="27">
        <v>0</v>
      </c>
      <c r="H40" s="27">
        <f t="shared" si="3"/>
        <v>673977.96</v>
      </c>
      <c r="I40" s="27">
        <f t="shared" si="3"/>
        <v>673977.96</v>
      </c>
      <c r="J40" s="31">
        <v>0</v>
      </c>
      <c r="K40" s="31">
        <f t="shared" si="3"/>
        <v>440893.49</v>
      </c>
      <c r="L40" s="31">
        <f t="shared" si="3"/>
        <v>440893.49</v>
      </c>
    </row>
    <row r="41" spans="2:12" ht="19.5" customHeight="1">
      <c r="B41" s="11" t="s">
        <v>38</v>
      </c>
      <c r="C41" s="48" t="s">
        <v>9</v>
      </c>
      <c r="D41" s="49" t="s">
        <v>9</v>
      </c>
      <c r="E41" s="12" t="s">
        <v>39</v>
      </c>
      <c r="F41" s="48" t="s">
        <v>9</v>
      </c>
      <c r="G41" s="28">
        <v>0</v>
      </c>
      <c r="H41" s="28">
        <f>H42+H44+H46</f>
        <v>673977.96</v>
      </c>
      <c r="I41" s="28">
        <f>I42+I44+I46</f>
        <v>673977.96</v>
      </c>
      <c r="J41" s="32">
        <v>0</v>
      </c>
      <c r="K41" s="32">
        <f>K42+K44+K46</f>
        <v>440893.49</v>
      </c>
      <c r="L41" s="32">
        <f>L42+L44+L46</f>
        <v>440893.49</v>
      </c>
    </row>
    <row r="42" spans="2:12" ht="19.5" customHeight="1">
      <c r="B42" s="9" t="s">
        <v>40</v>
      </c>
      <c r="C42" s="48"/>
      <c r="D42" s="49"/>
      <c r="E42" s="10" t="s">
        <v>41</v>
      </c>
      <c r="F42" s="48"/>
      <c r="G42" s="28">
        <v>0</v>
      </c>
      <c r="H42" s="28">
        <f>H43</f>
        <v>2800</v>
      </c>
      <c r="I42" s="28">
        <f>I43</f>
        <v>2800</v>
      </c>
      <c r="J42" s="32">
        <v>0</v>
      </c>
      <c r="K42" s="32">
        <f>K43</f>
        <v>2800</v>
      </c>
      <c r="L42" s="32">
        <f>L43</f>
        <v>2800</v>
      </c>
    </row>
    <row r="43" spans="2:12" ht="19.5" customHeight="1">
      <c r="B43" s="55" t="s">
        <v>21</v>
      </c>
      <c r="C43" s="50" t="s">
        <v>9</v>
      </c>
      <c r="D43" s="51" t="s">
        <v>9</v>
      </c>
      <c r="E43" s="52" t="s">
        <v>9</v>
      </c>
      <c r="F43" s="50">
        <v>200</v>
      </c>
      <c r="G43" s="29">
        <v>0</v>
      </c>
      <c r="H43" s="29">
        <v>2800</v>
      </c>
      <c r="I43" s="33">
        <f>H43</f>
        <v>2800</v>
      </c>
      <c r="J43" s="33">
        <v>0</v>
      </c>
      <c r="K43" s="33">
        <v>2800</v>
      </c>
      <c r="L43" s="33">
        <f>K43</f>
        <v>2800</v>
      </c>
    </row>
    <row r="44" spans="2:12" ht="19.5" customHeight="1">
      <c r="B44" s="9" t="s">
        <v>42</v>
      </c>
      <c r="C44" s="48" t="s">
        <v>9</v>
      </c>
      <c r="D44" s="49" t="s">
        <v>9</v>
      </c>
      <c r="E44" s="10" t="s">
        <v>43</v>
      </c>
      <c r="F44" s="48" t="s">
        <v>9</v>
      </c>
      <c r="G44" s="28">
        <v>0</v>
      </c>
      <c r="H44" s="28">
        <f>H45</f>
        <v>50505</v>
      </c>
      <c r="I44" s="28">
        <f>I45</f>
        <v>50505</v>
      </c>
      <c r="J44" s="32">
        <v>0</v>
      </c>
      <c r="K44" s="32">
        <f>K45</f>
        <v>47600</v>
      </c>
      <c r="L44" s="32">
        <f>L45</f>
        <v>47600</v>
      </c>
    </row>
    <row r="45" spans="2:12" ht="45" customHeight="1">
      <c r="B45" s="9" t="s">
        <v>44</v>
      </c>
      <c r="C45" s="48" t="s">
        <v>9</v>
      </c>
      <c r="D45" s="49" t="s">
        <v>9</v>
      </c>
      <c r="E45" s="58"/>
      <c r="F45" s="48">
        <v>200</v>
      </c>
      <c r="G45" s="28">
        <v>0</v>
      </c>
      <c r="H45" s="28">
        <v>50505</v>
      </c>
      <c r="I45" s="32">
        <f>H45</f>
        <v>50505</v>
      </c>
      <c r="J45" s="32">
        <v>0</v>
      </c>
      <c r="K45" s="32">
        <v>47600</v>
      </c>
      <c r="L45" s="32">
        <f>K45</f>
        <v>47600</v>
      </c>
    </row>
    <row r="46" spans="2:12" ht="51.75" customHeight="1">
      <c r="B46" s="9" t="s">
        <v>42</v>
      </c>
      <c r="C46" s="48" t="s">
        <v>9</v>
      </c>
      <c r="D46" s="49" t="s">
        <v>9</v>
      </c>
      <c r="E46" s="10" t="s">
        <v>220</v>
      </c>
      <c r="F46" s="48" t="s">
        <v>9</v>
      </c>
      <c r="G46" s="28">
        <v>0</v>
      </c>
      <c r="H46" s="28">
        <f>H47</f>
        <v>620672.96</v>
      </c>
      <c r="I46" s="28">
        <f>I47</f>
        <v>620672.96</v>
      </c>
      <c r="J46" s="32">
        <v>0</v>
      </c>
      <c r="K46" s="32">
        <f>K47</f>
        <v>390493.49</v>
      </c>
      <c r="L46" s="32">
        <f>L47</f>
        <v>390493.49</v>
      </c>
    </row>
    <row r="47" spans="2:12" ht="59.25" customHeight="1">
      <c r="B47" s="9" t="s">
        <v>44</v>
      </c>
      <c r="C47" s="48" t="s">
        <v>9</v>
      </c>
      <c r="D47" s="49" t="s">
        <v>9</v>
      </c>
      <c r="E47" s="58"/>
      <c r="F47" s="48">
        <v>200</v>
      </c>
      <c r="G47" s="28">
        <v>0</v>
      </c>
      <c r="H47" s="28">
        <v>620672.96</v>
      </c>
      <c r="I47" s="32">
        <f>H47</f>
        <v>620672.96</v>
      </c>
      <c r="J47" s="32">
        <v>0</v>
      </c>
      <c r="K47" s="32">
        <v>390493.49</v>
      </c>
      <c r="L47" s="32">
        <f>K47</f>
        <v>390493.49</v>
      </c>
    </row>
    <row r="48" spans="2:12" ht="19.5" customHeight="1">
      <c r="B48" s="46" t="s">
        <v>12</v>
      </c>
      <c r="C48" s="14" t="s">
        <v>9</v>
      </c>
      <c r="D48" s="15" t="s">
        <v>9</v>
      </c>
      <c r="E48" s="47" t="s">
        <v>13</v>
      </c>
      <c r="F48" s="14" t="s">
        <v>9</v>
      </c>
      <c r="G48" s="27">
        <f aca="true" t="shared" si="4" ref="G48:K49">G49</f>
        <v>0</v>
      </c>
      <c r="H48" s="27">
        <f t="shared" si="4"/>
        <v>505677.14</v>
      </c>
      <c r="I48" s="27">
        <f>I49</f>
        <v>505677.14</v>
      </c>
      <c r="J48" s="27">
        <f t="shared" si="4"/>
        <v>0</v>
      </c>
      <c r="K48" s="27">
        <f t="shared" si="4"/>
        <v>505677.14</v>
      </c>
      <c r="L48" s="27">
        <f>L49</f>
        <v>505677.14</v>
      </c>
    </row>
    <row r="49" spans="2:12" ht="45" customHeight="1">
      <c r="B49" s="9" t="s">
        <v>242</v>
      </c>
      <c r="C49" s="48" t="s">
        <v>9</v>
      </c>
      <c r="D49" s="49" t="s">
        <v>9</v>
      </c>
      <c r="E49" s="10" t="s">
        <v>241</v>
      </c>
      <c r="F49" s="48" t="s">
        <v>9</v>
      </c>
      <c r="G49" s="28">
        <f>G50</f>
        <v>0</v>
      </c>
      <c r="H49" s="28">
        <f t="shared" si="4"/>
        <v>505677.14</v>
      </c>
      <c r="I49" s="28">
        <f>G49+H49</f>
        <v>505677.14</v>
      </c>
      <c r="J49" s="28">
        <f>J50</f>
        <v>0</v>
      </c>
      <c r="K49" s="28">
        <f>K50</f>
        <v>505677.14</v>
      </c>
      <c r="L49" s="28">
        <f>J49+K49</f>
        <v>505677.14</v>
      </c>
    </row>
    <row r="50" spans="2:12" ht="19.5" customHeight="1">
      <c r="B50" s="9" t="s">
        <v>16</v>
      </c>
      <c r="C50" s="50" t="s">
        <v>9</v>
      </c>
      <c r="D50" s="51" t="s">
        <v>9</v>
      </c>
      <c r="E50" s="52" t="s">
        <v>9</v>
      </c>
      <c r="F50" s="50">
        <v>800</v>
      </c>
      <c r="G50" s="29">
        <v>0</v>
      </c>
      <c r="H50" s="67">
        <v>505677.14</v>
      </c>
      <c r="I50" s="33">
        <f>G50+H50</f>
        <v>505677.14</v>
      </c>
      <c r="J50" s="29">
        <v>0</v>
      </c>
      <c r="K50" s="67">
        <v>505677.14</v>
      </c>
      <c r="L50" s="33">
        <f>J50+K50</f>
        <v>505677.14</v>
      </c>
    </row>
    <row r="51" spans="2:12" ht="84" customHeight="1">
      <c r="B51" s="40" t="s">
        <v>45</v>
      </c>
      <c r="C51" s="41" t="s">
        <v>9</v>
      </c>
      <c r="D51" s="42" t="s">
        <v>46</v>
      </c>
      <c r="E51" s="43" t="s">
        <v>9</v>
      </c>
      <c r="F51" s="41" t="s">
        <v>9</v>
      </c>
      <c r="G51" s="44">
        <f aca="true" t="shared" si="5" ref="G51:K53">G52</f>
        <v>213536</v>
      </c>
      <c r="H51" s="44">
        <f t="shared" si="5"/>
        <v>0</v>
      </c>
      <c r="I51" s="45">
        <f>G51+H51</f>
        <v>213536</v>
      </c>
      <c r="J51" s="45">
        <f t="shared" si="5"/>
        <v>213536</v>
      </c>
      <c r="K51" s="45">
        <f t="shared" si="5"/>
        <v>0</v>
      </c>
      <c r="L51" s="45">
        <f>J51+K51</f>
        <v>213536</v>
      </c>
    </row>
    <row r="52" spans="2:12" ht="19.5" customHeight="1">
      <c r="B52" s="46" t="s">
        <v>12</v>
      </c>
      <c r="C52" s="14" t="s">
        <v>9</v>
      </c>
      <c r="D52" s="15" t="s">
        <v>9</v>
      </c>
      <c r="E52" s="47" t="s">
        <v>13</v>
      </c>
      <c r="F52" s="14" t="s">
        <v>9</v>
      </c>
      <c r="G52" s="27">
        <f t="shared" si="5"/>
        <v>213536</v>
      </c>
      <c r="H52" s="27">
        <f t="shared" si="5"/>
        <v>0</v>
      </c>
      <c r="I52" s="27">
        <f>I53</f>
        <v>213536</v>
      </c>
      <c r="J52" s="27">
        <f t="shared" si="5"/>
        <v>213536</v>
      </c>
      <c r="K52" s="27">
        <f t="shared" si="5"/>
        <v>0</v>
      </c>
      <c r="L52" s="27">
        <f>L53</f>
        <v>213536</v>
      </c>
    </row>
    <row r="53" spans="2:12" ht="19.5" customHeight="1">
      <c r="B53" s="9" t="s">
        <v>47</v>
      </c>
      <c r="C53" s="48" t="s">
        <v>9</v>
      </c>
      <c r="D53" s="49" t="s">
        <v>9</v>
      </c>
      <c r="E53" s="10" t="s">
        <v>48</v>
      </c>
      <c r="F53" s="48" t="s">
        <v>9</v>
      </c>
      <c r="G53" s="28">
        <f>G54+G55</f>
        <v>213536</v>
      </c>
      <c r="H53" s="28">
        <f t="shared" si="5"/>
        <v>0</v>
      </c>
      <c r="I53" s="28">
        <f>G53+H53</f>
        <v>213536</v>
      </c>
      <c r="J53" s="28">
        <f>J54+J55</f>
        <v>213536</v>
      </c>
      <c r="K53" s="28">
        <f t="shared" si="5"/>
        <v>0</v>
      </c>
      <c r="L53" s="28">
        <f>J53+K53</f>
        <v>213536</v>
      </c>
    </row>
    <row r="54" spans="2:12" ht="19.5" customHeight="1">
      <c r="B54" s="9" t="s">
        <v>16</v>
      </c>
      <c r="C54" s="50" t="s">
        <v>9</v>
      </c>
      <c r="D54" s="51" t="s">
        <v>9</v>
      </c>
      <c r="E54" s="52" t="s">
        <v>9</v>
      </c>
      <c r="F54" s="50">
        <v>100</v>
      </c>
      <c r="G54" s="29">
        <v>184935</v>
      </c>
      <c r="H54" s="67">
        <v>0</v>
      </c>
      <c r="I54" s="33">
        <f>G54+H54</f>
        <v>184935</v>
      </c>
      <c r="J54" s="29">
        <v>184935</v>
      </c>
      <c r="K54" s="67">
        <v>0</v>
      </c>
      <c r="L54" s="33">
        <f>J54+K54</f>
        <v>184935</v>
      </c>
    </row>
    <row r="55" spans="2:12" ht="19.5" customHeight="1">
      <c r="B55" s="9" t="s">
        <v>44</v>
      </c>
      <c r="C55" s="50" t="s">
        <v>9</v>
      </c>
      <c r="D55" s="51" t="s">
        <v>9</v>
      </c>
      <c r="E55" s="52" t="s">
        <v>9</v>
      </c>
      <c r="F55" s="50">
        <v>200</v>
      </c>
      <c r="G55" s="29">
        <v>28601</v>
      </c>
      <c r="H55" s="67">
        <v>0</v>
      </c>
      <c r="I55" s="33">
        <f>G55+H55</f>
        <v>28601</v>
      </c>
      <c r="J55" s="29">
        <v>28601</v>
      </c>
      <c r="K55" s="67">
        <v>0</v>
      </c>
      <c r="L55" s="33">
        <f>J55+K55</f>
        <v>28601</v>
      </c>
    </row>
    <row r="56" spans="2:12" ht="27" customHeight="1">
      <c r="B56" s="40" t="s">
        <v>49</v>
      </c>
      <c r="C56" s="41" t="s">
        <v>9</v>
      </c>
      <c r="D56" s="42" t="s">
        <v>50</v>
      </c>
      <c r="E56" s="43" t="s">
        <v>9</v>
      </c>
      <c r="F56" s="41" t="s">
        <v>9</v>
      </c>
      <c r="G56" s="44">
        <v>0</v>
      </c>
      <c r="H56" s="44">
        <f>H57+H62</f>
        <v>360000</v>
      </c>
      <c r="I56" s="44">
        <f>I57+I62</f>
        <v>360000</v>
      </c>
      <c r="J56" s="45">
        <v>0</v>
      </c>
      <c r="K56" s="45">
        <f>K57+K62</f>
        <v>69700</v>
      </c>
      <c r="L56" s="45">
        <f>L57+L62</f>
        <v>69700</v>
      </c>
    </row>
    <row r="57" spans="2:12" ht="96.75" customHeight="1">
      <c r="B57" s="13" t="s">
        <v>51</v>
      </c>
      <c r="C57" s="14" t="s">
        <v>9</v>
      </c>
      <c r="D57" s="15" t="s">
        <v>9</v>
      </c>
      <c r="E57" s="16" t="s">
        <v>52</v>
      </c>
      <c r="F57" s="14" t="s">
        <v>9</v>
      </c>
      <c r="G57" s="27">
        <f aca="true" t="shared" si="6" ref="G57:L57">G58</f>
        <v>0</v>
      </c>
      <c r="H57" s="27">
        <f t="shared" si="6"/>
        <v>5000</v>
      </c>
      <c r="I57" s="27">
        <f t="shared" si="6"/>
        <v>5000</v>
      </c>
      <c r="J57" s="31">
        <f t="shared" si="6"/>
        <v>0</v>
      </c>
      <c r="K57" s="31">
        <f t="shared" si="6"/>
        <v>0</v>
      </c>
      <c r="L57" s="31">
        <f t="shared" si="6"/>
        <v>0</v>
      </c>
    </row>
    <row r="58" spans="2:12" ht="19.5" customHeight="1">
      <c r="B58" s="11" t="s">
        <v>53</v>
      </c>
      <c r="C58" s="14" t="s">
        <v>9</v>
      </c>
      <c r="D58" s="15" t="s">
        <v>9</v>
      </c>
      <c r="E58" s="12" t="s">
        <v>54</v>
      </c>
      <c r="F58" s="14" t="s">
        <v>9</v>
      </c>
      <c r="G58" s="27">
        <v>0</v>
      </c>
      <c r="H58" s="27">
        <f>H59</f>
        <v>5000</v>
      </c>
      <c r="I58" s="27">
        <f>I59</f>
        <v>5000</v>
      </c>
      <c r="J58" s="31">
        <v>0</v>
      </c>
      <c r="K58" s="31">
        <f>K59</f>
        <v>0</v>
      </c>
      <c r="L58" s="31">
        <f>L59</f>
        <v>0</v>
      </c>
    </row>
    <row r="59" spans="2:12" ht="19.5" customHeight="1">
      <c r="B59" s="11" t="s">
        <v>55</v>
      </c>
      <c r="C59" s="48" t="s">
        <v>9</v>
      </c>
      <c r="D59" s="49" t="s">
        <v>9</v>
      </c>
      <c r="E59" s="12" t="s">
        <v>56</v>
      </c>
      <c r="F59" s="48" t="s">
        <v>9</v>
      </c>
      <c r="G59" s="28">
        <f>G61</f>
        <v>0</v>
      </c>
      <c r="H59" s="28">
        <f>H60</f>
        <v>5000</v>
      </c>
      <c r="I59" s="28">
        <f>I61</f>
        <v>5000</v>
      </c>
      <c r="J59" s="32">
        <f>J61</f>
        <v>0</v>
      </c>
      <c r="K59" s="32">
        <f>K60</f>
        <v>0</v>
      </c>
      <c r="L59" s="32">
        <f>L61</f>
        <v>0</v>
      </c>
    </row>
    <row r="60" spans="2:12" ht="19.5" customHeight="1">
      <c r="B60" s="17" t="s">
        <v>55</v>
      </c>
      <c r="C60" s="50" t="s">
        <v>9</v>
      </c>
      <c r="D60" s="51" t="s">
        <v>9</v>
      </c>
      <c r="E60" s="10" t="s">
        <v>57</v>
      </c>
      <c r="F60" s="50"/>
      <c r="G60" s="29">
        <v>0</v>
      </c>
      <c r="H60" s="29">
        <f>H61</f>
        <v>5000</v>
      </c>
      <c r="I60" s="33">
        <f>I61</f>
        <v>5000</v>
      </c>
      <c r="J60" s="33">
        <v>0</v>
      </c>
      <c r="K60" s="33">
        <f>K61</f>
        <v>0</v>
      </c>
      <c r="L60" s="33">
        <f>L61</f>
        <v>0</v>
      </c>
    </row>
    <row r="61" spans="2:12" ht="19.5" customHeight="1">
      <c r="B61" s="9" t="s">
        <v>44</v>
      </c>
      <c r="C61" s="48"/>
      <c r="D61" s="49"/>
      <c r="E61" s="58"/>
      <c r="F61" s="48">
        <v>200</v>
      </c>
      <c r="G61" s="28">
        <v>0</v>
      </c>
      <c r="H61" s="28">
        <v>5000</v>
      </c>
      <c r="I61" s="32">
        <f>H61</f>
        <v>5000</v>
      </c>
      <c r="J61" s="32">
        <v>0</v>
      </c>
      <c r="K61" s="32">
        <v>0</v>
      </c>
      <c r="L61" s="32">
        <f>K61</f>
        <v>0</v>
      </c>
    </row>
    <row r="62" spans="2:12" ht="19.5" customHeight="1">
      <c r="B62" s="11" t="s">
        <v>58</v>
      </c>
      <c r="C62" s="14" t="s">
        <v>9</v>
      </c>
      <c r="D62" s="15" t="s">
        <v>9</v>
      </c>
      <c r="E62" s="12" t="s">
        <v>59</v>
      </c>
      <c r="F62" s="14" t="s">
        <v>9</v>
      </c>
      <c r="G62" s="27">
        <v>0</v>
      </c>
      <c r="H62" s="29">
        <f>H63+H66+H69</f>
        <v>355000</v>
      </c>
      <c r="I62" s="29">
        <f aca="true" t="shared" si="7" ref="I62:I71">G62+H62</f>
        <v>355000</v>
      </c>
      <c r="J62" s="31">
        <v>0</v>
      </c>
      <c r="K62" s="33">
        <f>K63+K66+K69</f>
        <v>69700</v>
      </c>
      <c r="L62" s="33">
        <f aca="true" t="shared" si="8" ref="L62:L71">J62+K62</f>
        <v>69700</v>
      </c>
    </row>
    <row r="63" spans="2:12" ht="19.5" customHeight="1">
      <c r="B63" s="11" t="s">
        <v>60</v>
      </c>
      <c r="C63" s="48" t="s">
        <v>9</v>
      </c>
      <c r="D63" s="49" t="s">
        <v>9</v>
      </c>
      <c r="E63" s="12" t="s">
        <v>61</v>
      </c>
      <c r="F63" s="48" t="s">
        <v>9</v>
      </c>
      <c r="G63" s="28">
        <f>G65</f>
        <v>0</v>
      </c>
      <c r="H63" s="28">
        <f>H64</f>
        <v>30420</v>
      </c>
      <c r="I63" s="29">
        <f t="shared" si="7"/>
        <v>30420</v>
      </c>
      <c r="J63" s="32">
        <f>J65</f>
        <v>0</v>
      </c>
      <c r="K63" s="32">
        <f>K64</f>
        <v>30420</v>
      </c>
      <c r="L63" s="33">
        <f t="shared" si="8"/>
        <v>30420</v>
      </c>
    </row>
    <row r="64" spans="2:12" ht="19.5" customHeight="1">
      <c r="B64" s="17" t="s">
        <v>60</v>
      </c>
      <c r="C64" s="50" t="s">
        <v>9</v>
      </c>
      <c r="D64" s="51" t="s">
        <v>9</v>
      </c>
      <c r="E64" s="10" t="s">
        <v>62</v>
      </c>
      <c r="F64" s="50"/>
      <c r="G64" s="29">
        <v>0</v>
      </c>
      <c r="H64" s="29">
        <f>H65</f>
        <v>30420</v>
      </c>
      <c r="I64" s="29">
        <f t="shared" si="7"/>
        <v>30420</v>
      </c>
      <c r="J64" s="33">
        <v>0</v>
      </c>
      <c r="K64" s="33">
        <f>K65</f>
        <v>30420</v>
      </c>
      <c r="L64" s="33">
        <f t="shared" si="8"/>
        <v>30420</v>
      </c>
    </row>
    <row r="65" spans="2:12" ht="19.5" customHeight="1">
      <c r="B65" s="9" t="s">
        <v>44</v>
      </c>
      <c r="C65" s="48"/>
      <c r="D65" s="49"/>
      <c r="E65" s="58"/>
      <c r="F65" s="48">
        <v>200</v>
      </c>
      <c r="G65" s="28">
        <v>0</v>
      </c>
      <c r="H65" s="28">
        <v>30420</v>
      </c>
      <c r="I65" s="29">
        <f t="shared" si="7"/>
        <v>30420</v>
      </c>
      <c r="J65" s="32">
        <v>0</v>
      </c>
      <c r="K65" s="32">
        <v>30420</v>
      </c>
      <c r="L65" s="33">
        <f t="shared" si="8"/>
        <v>30420</v>
      </c>
    </row>
    <row r="66" spans="2:12" ht="19.5" customHeight="1">
      <c r="B66" s="11" t="s">
        <v>63</v>
      </c>
      <c r="C66" s="48" t="s">
        <v>9</v>
      </c>
      <c r="D66" s="49" t="s">
        <v>9</v>
      </c>
      <c r="E66" s="12" t="s">
        <v>64</v>
      </c>
      <c r="F66" s="48" t="s">
        <v>9</v>
      </c>
      <c r="G66" s="28">
        <f>G68</f>
        <v>0</v>
      </c>
      <c r="H66" s="28">
        <f>H67</f>
        <v>235000</v>
      </c>
      <c r="I66" s="29">
        <f t="shared" si="7"/>
        <v>235000</v>
      </c>
      <c r="J66" s="32">
        <f>J68</f>
        <v>0</v>
      </c>
      <c r="K66" s="32">
        <f>K67</f>
        <v>36000</v>
      </c>
      <c r="L66" s="33">
        <f t="shared" si="8"/>
        <v>36000</v>
      </c>
    </row>
    <row r="67" spans="2:12" ht="19.5" customHeight="1">
      <c r="B67" s="17" t="s">
        <v>63</v>
      </c>
      <c r="C67" s="50" t="s">
        <v>9</v>
      </c>
      <c r="D67" s="51" t="s">
        <v>9</v>
      </c>
      <c r="E67" s="10" t="s">
        <v>65</v>
      </c>
      <c r="F67" s="50"/>
      <c r="G67" s="29">
        <v>0</v>
      </c>
      <c r="H67" s="29">
        <f>H68</f>
        <v>235000</v>
      </c>
      <c r="I67" s="29">
        <f t="shared" si="7"/>
        <v>235000</v>
      </c>
      <c r="J67" s="33">
        <v>0</v>
      </c>
      <c r="K67" s="33">
        <f>K68</f>
        <v>36000</v>
      </c>
      <c r="L67" s="33">
        <f t="shared" si="8"/>
        <v>36000</v>
      </c>
    </row>
    <row r="68" spans="2:12" ht="19.5" customHeight="1">
      <c r="B68" s="9" t="s">
        <v>44</v>
      </c>
      <c r="C68" s="48"/>
      <c r="D68" s="49"/>
      <c r="E68" s="58"/>
      <c r="F68" s="48">
        <v>200</v>
      </c>
      <c r="G68" s="28">
        <v>0</v>
      </c>
      <c r="H68" s="28">
        <v>235000</v>
      </c>
      <c r="I68" s="29">
        <f t="shared" si="7"/>
        <v>235000</v>
      </c>
      <c r="J68" s="32">
        <v>0</v>
      </c>
      <c r="K68" s="32">
        <v>36000</v>
      </c>
      <c r="L68" s="33">
        <f t="shared" si="8"/>
        <v>36000</v>
      </c>
    </row>
    <row r="69" spans="2:12" ht="78" customHeight="1">
      <c r="B69" s="11" t="s">
        <v>66</v>
      </c>
      <c r="C69" s="48" t="s">
        <v>9</v>
      </c>
      <c r="D69" s="49" t="s">
        <v>9</v>
      </c>
      <c r="E69" s="12" t="s">
        <v>67</v>
      </c>
      <c r="F69" s="48" t="s">
        <v>9</v>
      </c>
      <c r="G69" s="28">
        <f>G71</f>
        <v>0</v>
      </c>
      <c r="H69" s="28">
        <f>H70</f>
        <v>89580</v>
      </c>
      <c r="I69" s="29">
        <f t="shared" si="7"/>
        <v>89580</v>
      </c>
      <c r="J69" s="32">
        <f>J71</f>
        <v>0</v>
      </c>
      <c r="K69" s="32">
        <f>K70</f>
        <v>3280</v>
      </c>
      <c r="L69" s="33">
        <f t="shared" si="8"/>
        <v>3280</v>
      </c>
    </row>
    <row r="70" spans="2:12" ht="19.5" customHeight="1">
      <c r="B70" s="17" t="s">
        <v>68</v>
      </c>
      <c r="C70" s="50" t="s">
        <v>9</v>
      </c>
      <c r="D70" s="51" t="s">
        <v>9</v>
      </c>
      <c r="E70" s="10" t="s">
        <v>69</v>
      </c>
      <c r="F70" s="50"/>
      <c r="G70" s="29">
        <v>0</v>
      </c>
      <c r="H70" s="29">
        <f>H71</f>
        <v>89580</v>
      </c>
      <c r="I70" s="29">
        <f t="shared" si="7"/>
        <v>89580</v>
      </c>
      <c r="J70" s="33">
        <v>0</v>
      </c>
      <c r="K70" s="33">
        <f>K71</f>
        <v>3280</v>
      </c>
      <c r="L70" s="33">
        <f t="shared" si="8"/>
        <v>3280</v>
      </c>
    </row>
    <row r="71" spans="2:12" ht="19.5" customHeight="1">
      <c r="B71" s="9" t="s">
        <v>44</v>
      </c>
      <c r="C71" s="48"/>
      <c r="D71" s="49"/>
      <c r="E71" s="58"/>
      <c r="F71" s="48">
        <v>200</v>
      </c>
      <c r="G71" s="28">
        <v>0</v>
      </c>
      <c r="H71" s="28">
        <v>89580</v>
      </c>
      <c r="I71" s="29">
        <f t="shared" si="7"/>
        <v>89580</v>
      </c>
      <c r="J71" s="32">
        <v>0</v>
      </c>
      <c r="K71" s="32">
        <v>3280</v>
      </c>
      <c r="L71" s="33">
        <f t="shared" si="8"/>
        <v>3280</v>
      </c>
    </row>
    <row r="72" spans="2:12" ht="54" customHeight="1">
      <c r="B72" s="40" t="s">
        <v>70</v>
      </c>
      <c r="C72" s="41" t="s">
        <v>9</v>
      </c>
      <c r="D72" s="42" t="s">
        <v>71</v>
      </c>
      <c r="E72" s="43" t="s">
        <v>9</v>
      </c>
      <c r="F72" s="41" t="s">
        <v>9</v>
      </c>
      <c r="G72" s="44">
        <v>0</v>
      </c>
      <c r="H72" s="44">
        <f aca="true" t="shared" si="9" ref="H72:L74">H73</f>
        <v>40000</v>
      </c>
      <c r="I72" s="44">
        <f t="shared" si="9"/>
        <v>40000</v>
      </c>
      <c r="J72" s="45">
        <v>0</v>
      </c>
      <c r="K72" s="45">
        <f t="shared" si="9"/>
        <v>40000</v>
      </c>
      <c r="L72" s="45">
        <f t="shared" si="9"/>
        <v>40000</v>
      </c>
    </row>
    <row r="73" spans="2:12" ht="19.5" customHeight="1">
      <c r="B73" s="13" t="s">
        <v>51</v>
      </c>
      <c r="C73" s="14" t="s">
        <v>9</v>
      </c>
      <c r="D73" s="15" t="s">
        <v>9</v>
      </c>
      <c r="E73" s="16" t="s">
        <v>52</v>
      </c>
      <c r="F73" s="14" t="s">
        <v>9</v>
      </c>
      <c r="G73" s="27">
        <f>G74</f>
        <v>0</v>
      </c>
      <c r="H73" s="27">
        <f t="shared" si="9"/>
        <v>40000</v>
      </c>
      <c r="I73" s="27">
        <f t="shared" si="9"/>
        <v>40000</v>
      </c>
      <c r="J73" s="31">
        <f>J74</f>
        <v>0</v>
      </c>
      <c r="K73" s="31">
        <f t="shared" si="9"/>
        <v>40000</v>
      </c>
      <c r="L73" s="31">
        <f t="shared" si="9"/>
        <v>40000</v>
      </c>
    </row>
    <row r="74" spans="2:12" ht="19.5" customHeight="1">
      <c r="B74" s="11" t="s">
        <v>58</v>
      </c>
      <c r="C74" s="14" t="s">
        <v>9</v>
      </c>
      <c r="D74" s="15" t="s">
        <v>9</v>
      </c>
      <c r="E74" s="12" t="s">
        <v>59</v>
      </c>
      <c r="F74" s="14" t="s">
        <v>9</v>
      </c>
      <c r="G74" s="27">
        <v>0</v>
      </c>
      <c r="H74" s="27">
        <f t="shared" si="9"/>
        <v>40000</v>
      </c>
      <c r="I74" s="27">
        <f t="shared" si="9"/>
        <v>40000</v>
      </c>
      <c r="J74" s="31">
        <v>0</v>
      </c>
      <c r="K74" s="31">
        <f t="shared" si="9"/>
        <v>40000</v>
      </c>
      <c r="L74" s="31">
        <f t="shared" si="9"/>
        <v>40000</v>
      </c>
    </row>
    <row r="75" spans="2:12" ht="30" customHeight="1">
      <c r="B75" s="11" t="s">
        <v>66</v>
      </c>
      <c r="C75" s="48" t="s">
        <v>9</v>
      </c>
      <c r="D75" s="49" t="s">
        <v>9</v>
      </c>
      <c r="E75" s="12" t="s">
        <v>67</v>
      </c>
      <c r="F75" s="48" t="s">
        <v>9</v>
      </c>
      <c r="G75" s="28">
        <f>G78</f>
        <v>0</v>
      </c>
      <c r="H75" s="28">
        <f>H76</f>
        <v>40000</v>
      </c>
      <c r="I75" s="28">
        <f>G75+H75</f>
        <v>40000</v>
      </c>
      <c r="J75" s="32">
        <f>J78</f>
        <v>0</v>
      </c>
      <c r="K75" s="32">
        <f>K76</f>
        <v>40000</v>
      </c>
      <c r="L75" s="32">
        <f>J75+K75</f>
        <v>40000</v>
      </c>
    </row>
    <row r="76" spans="2:12" ht="19.5" customHeight="1">
      <c r="B76" s="17" t="s">
        <v>68</v>
      </c>
      <c r="C76" s="50" t="s">
        <v>9</v>
      </c>
      <c r="D76" s="51" t="s">
        <v>9</v>
      </c>
      <c r="E76" s="10" t="s">
        <v>69</v>
      </c>
      <c r="F76" s="50"/>
      <c r="G76" s="29">
        <v>0</v>
      </c>
      <c r="H76" s="29">
        <f>H78+H77</f>
        <v>40000</v>
      </c>
      <c r="I76" s="33">
        <f>G76+H76</f>
        <v>40000</v>
      </c>
      <c r="J76" s="33">
        <v>0</v>
      </c>
      <c r="K76" s="33">
        <f>K78+K77</f>
        <v>40000</v>
      </c>
      <c r="L76" s="33">
        <f>J76+K76</f>
        <v>40000</v>
      </c>
    </row>
    <row r="77" spans="2:12" ht="19.5" customHeight="1">
      <c r="B77" s="9"/>
      <c r="C77" s="48"/>
      <c r="D77" s="49"/>
      <c r="E77" s="58"/>
      <c r="F77" s="48">
        <v>100</v>
      </c>
      <c r="G77" s="28">
        <v>0</v>
      </c>
      <c r="H77" s="28">
        <v>33000</v>
      </c>
      <c r="I77" s="32">
        <f>H77</f>
        <v>33000</v>
      </c>
      <c r="J77" s="32">
        <v>0</v>
      </c>
      <c r="K77" s="32">
        <v>33000</v>
      </c>
      <c r="L77" s="32">
        <f>K77</f>
        <v>33000</v>
      </c>
    </row>
    <row r="78" spans="2:12" ht="19.5" customHeight="1">
      <c r="B78" s="9" t="s">
        <v>44</v>
      </c>
      <c r="C78" s="48"/>
      <c r="D78" s="49"/>
      <c r="E78" s="58"/>
      <c r="F78" s="48">
        <v>200</v>
      </c>
      <c r="G78" s="28">
        <v>0</v>
      </c>
      <c r="H78" s="28">
        <v>7000</v>
      </c>
      <c r="I78" s="32">
        <f>H78</f>
        <v>7000</v>
      </c>
      <c r="J78" s="32">
        <v>0</v>
      </c>
      <c r="K78" s="32">
        <v>7000</v>
      </c>
      <c r="L78" s="32">
        <f>K78</f>
        <v>7000</v>
      </c>
    </row>
    <row r="79" spans="2:12" ht="19.5" customHeight="1">
      <c r="B79" s="40" t="s">
        <v>72</v>
      </c>
      <c r="C79" s="41" t="s">
        <v>9</v>
      </c>
      <c r="D79" s="42" t="s">
        <v>73</v>
      </c>
      <c r="E79" s="43" t="s">
        <v>9</v>
      </c>
      <c r="F79" s="41" t="s">
        <v>9</v>
      </c>
      <c r="G79" s="44">
        <v>0</v>
      </c>
      <c r="H79" s="44">
        <f aca="true" t="shared" si="10" ref="H79:L81">H80</f>
        <v>10000</v>
      </c>
      <c r="I79" s="44">
        <f t="shared" si="10"/>
        <v>10000</v>
      </c>
      <c r="J79" s="45">
        <v>0</v>
      </c>
      <c r="K79" s="45">
        <f t="shared" si="10"/>
        <v>0</v>
      </c>
      <c r="L79" s="45">
        <f t="shared" si="10"/>
        <v>0</v>
      </c>
    </row>
    <row r="80" spans="2:12" ht="39" customHeight="1">
      <c r="B80" s="13" t="s">
        <v>34</v>
      </c>
      <c r="C80" s="14" t="s">
        <v>9</v>
      </c>
      <c r="D80" s="15" t="s">
        <v>9</v>
      </c>
      <c r="E80" s="16" t="s">
        <v>35</v>
      </c>
      <c r="F80" s="14" t="s">
        <v>9</v>
      </c>
      <c r="G80" s="27">
        <f>G81</f>
        <v>0</v>
      </c>
      <c r="H80" s="27">
        <f t="shared" si="10"/>
        <v>10000</v>
      </c>
      <c r="I80" s="27">
        <f t="shared" si="10"/>
        <v>10000</v>
      </c>
      <c r="J80" s="31">
        <f>J81</f>
        <v>0</v>
      </c>
      <c r="K80" s="31">
        <f t="shared" si="10"/>
        <v>0</v>
      </c>
      <c r="L80" s="31">
        <f t="shared" si="10"/>
        <v>0</v>
      </c>
    </row>
    <row r="81" spans="2:12" ht="55.5" customHeight="1">
      <c r="B81" s="11" t="s">
        <v>36</v>
      </c>
      <c r="C81" s="14" t="s">
        <v>9</v>
      </c>
      <c r="D81" s="15" t="s">
        <v>9</v>
      </c>
      <c r="E81" s="12" t="s">
        <v>37</v>
      </c>
      <c r="F81" s="14" t="s">
        <v>9</v>
      </c>
      <c r="G81" s="27">
        <v>0</v>
      </c>
      <c r="H81" s="27">
        <f t="shared" si="10"/>
        <v>10000</v>
      </c>
      <c r="I81" s="27">
        <f t="shared" si="10"/>
        <v>10000</v>
      </c>
      <c r="J81" s="31">
        <v>0</v>
      </c>
      <c r="K81" s="31">
        <f t="shared" si="10"/>
        <v>0</v>
      </c>
      <c r="L81" s="31">
        <f t="shared" si="10"/>
        <v>0</v>
      </c>
    </row>
    <row r="82" spans="2:12" ht="19.5" customHeight="1">
      <c r="B82" s="11" t="s">
        <v>74</v>
      </c>
      <c r="C82" s="48" t="s">
        <v>9</v>
      </c>
      <c r="D82" s="49" t="s">
        <v>9</v>
      </c>
      <c r="E82" s="12" t="s">
        <v>75</v>
      </c>
      <c r="F82" s="48" t="s">
        <v>9</v>
      </c>
      <c r="G82" s="28">
        <f>G84</f>
        <v>0</v>
      </c>
      <c r="H82" s="28">
        <f>H83</f>
        <v>10000</v>
      </c>
      <c r="I82" s="28">
        <f>I84</f>
        <v>10000</v>
      </c>
      <c r="J82" s="32">
        <f>J84</f>
        <v>0</v>
      </c>
      <c r="K82" s="32">
        <f>K83</f>
        <v>0</v>
      </c>
      <c r="L82" s="32">
        <f>L84</f>
        <v>0</v>
      </c>
    </row>
    <row r="83" spans="2:12" ht="19.5" customHeight="1">
      <c r="B83" s="9" t="s">
        <v>76</v>
      </c>
      <c r="C83" s="50" t="s">
        <v>9</v>
      </c>
      <c r="D83" s="51" t="s">
        <v>9</v>
      </c>
      <c r="E83" s="10" t="s">
        <v>77</v>
      </c>
      <c r="F83" s="50"/>
      <c r="G83" s="29">
        <v>0</v>
      </c>
      <c r="H83" s="29">
        <f>H84</f>
        <v>10000</v>
      </c>
      <c r="I83" s="33">
        <f>H83</f>
        <v>10000</v>
      </c>
      <c r="J83" s="33">
        <v>0</v>
      </c>
      <c r="K83" s="33">
        <f>K84</f>
        <v>0</v>
      </c>
      <c r="L83" s="33">
        <f>K83</f>
        <v>0</v>
      </c>
    </row>
    <row r="84" spans="2:12" ht="19.5" customHeight="1">
      <c r="B84" s="9" t="s">
        <v>44</v>
      </c>
      <c r="C84" s="48"/>
      <c r="D84" s="49"/>
      <c r="E84" s="58"/>
      <c r="F84" s="48">
        <v>200</v>
      </c>
      <c r="G84" s="28">
        <v>0</v>
      </c>
      <c r="H84" s="28">
        <v>10000</v>
      </c>
      <c r="I84" s="32">
        <f>H84</f>
        <v>10000</v>
      </c>
      <c r="J84" s="32">
        <v>0</v>
      </c>
      <c r="K84" s="32">
        <v>0</v>
      </c>
      <c r="L84" s="32">
        <f>K84</f>
        <v>0</v>
      </c>
    </row>
    <row r="85" spans="2:12" ht="19.5" customHeight="1">
      <c r="B85" s="40" t="s">
        <v>78</v>
      </c>
      <c r="C85" s="41" t="s">
        <v>9</v>
      </c>
      <c r="D85" s="42" t="s">
        <v>79</v>
      </c>
      <c r="E85" s="43" t="s">
        <v>9</v>
      </c>
      <c r="F85" s="41" t="s">
        <v>9</v>
      </c>
      <c r="G85" s="44">
        <f>G86</f>
        <v>5251251.12</v>
      </c>
      <c r="H85" s="44">
        <f>H86</f>
        <v>3632558.88</v>
      </c>
      <c r="I85" s="44">
        <f>G85+H85</f>
        <v>8883810</v>
      </c>
      <c r="J85" s="45">
        <f>J86</f>
        <v>5079334.49</v>
      </c>
      <c r="K85" s="45">
        <f>K86</f>
        <v>2427097.85</v>
      </c>
      <c r="L85" s="45">
        <f aca="true" t="shared" si="11" ref="L85:L99">J85+K85</f>
        <v>7506432.34</v>
      </c>
    </row>
    <row r="86" spans="2:12" ht="19.5" customHeight="1">
      <c r="B86" s="13" t="s">
        <v>80</v>
      </c>
      <c r="C86" s="14" t="s">
        <v>9</v>
      </c>
      <c r="D86" s="15" t="s">
        <v>9</v>
      </c>
      <c r="E86" s="16" t="s">
        <v>81</v>
      </c>
      <c r="F86" s="14" t="s">
        <v>9</v>
      </c>
      <c r="G86" s="27">
        <f>G87+G100+G97</f>
        <v>5251251.12</v>
      </c>
      <c r="H86" s="27">
        <f>H87+H100+H97</f>
        <v>3632558.88</v>
      </c>
      <c r="I86" s="30">
        <f aca="true" t="shared" si="12" ref="I86:I194">G86+H86</f>
        <v>8883810</v>
      </c>
      <c r="J86" s="31">
        <f>J87+J100+J97</f>
        <v>5079334.49</v>
      </c>
      <c r="K86" s="31">
        <f>K87+K100+K97</f>
        <v>2427097.85</v>
      </c>
      <c r="L86" s="34">
        <f t="shared" si="11"/>
        <v>7506432.34</v>
      </c>
    </row>
    <row r="87" spans="2:12" ht="19.5" customHeight="1">
      <c r="B87" s="11" t="s">
        <v>82</v>
      </c>
      <c r="C87" s="14" t="s">
        <v>9</v>
      </c>
      <c r="D87" s="15" t="s">
        <v>9</v>
      </c>
      <c r="E87" s="12" t="s">
        <v>83</v>
      </c>
      <c r="F87" s="14" t="s">
        <v>9</v>
      </c>
      <c r="G87" s="27">
        <f>G88</f>
        <v>2609054</v>
      </c>
      <c r="H87" s="27">
        <f>H88</f>
        <v>2393240.88</v>
      </c>
      <c r="I87" s="30">
        <f t="shared" si="12"/>
        <v>5002294.88</v>
      </c>
      <c r="J87" s="27">
        <f>J88</f>
        <v>2609054</v>
      </c>
      <c r="K87" s="27">
        <f>K88</f>
        <v>1187780</v>
      </c>
      <c r="L87" s="30">
        <f t="shared" si="11"/>
        <v>3796834</v>
      </c>
    </row>
    <row r="88" spans="2:12" ht="19.5" customHeight="1">
      <c r="B88" s="11" t="s">
        <v>84</v>
      </c>
      <c r="C88" s="48" t="s">
        <v>9</v>
      </c>
      <c r="D88" s="49" t="s">
        <v>9</v>
      </c>
      <c r="E88" s="12" t="s">
        <v>85</v>
      </c>
      <c r="F88" s="48" t="s">
        <v>9</v>
      </c>
      <c r="G88" s="28">
        <f>G89+G91+G93</f>
        <v>2609054</v>
      </c>
      <c r="H88" s="28">
        <f>H89+H91+H95</f>
        <v>2393240.88</v>
      </c>
      <c r="I88" s="30">
        <f t="shared" si="12"/>
        <v>5002294.88</v>
      </c>
      <c r="J88" s="28">
        <f>J89+J91+J93</f>
        <v>2609054</v>
      </c>
      <c r="K88" s="28">
        <f>K89+K91+K95</f>
        <v>1187780</v>
      </c>
      <c r="L88" s="30">
        <f t="shared" si="11"/>
        <v>3796834</v>
      </c>
    </row>
    <row r="89" spans="2:12" ht="19.5" customHeight="1">
      <c r="B89" s="9" t="s">
        <v>86</v>
      </c>
      <c r="C89" s="50" t="s">
        <v>9</v>
      </c>
      <c r="D89" s="51" t="s">
        <v>9</v>
      </c>
      <c r="E89" s="10" t="s">
        <v>87</v>
      </c>
      <c r="F89" s="50"/>
      <c r="G89" s="29">
        <f>G90</f>
        <v>0</v>
      </c>
      <c r="H89" s="29">
        <f>H90</f>
        <v>508800.88</v>
      </c>
      <c r="I89" s="30">
        <f t="shared" si="12"/>
        <v>508800.88</v>
      </c>
      <c r="J89" s="33">
        <f>J90</f>
        <v>0</v>
      </c>
      <c r="K89" s="33">
        <f>K90</f>
        <v>414249</v>
      </c>
      <c r="L89" s="34">
        <f t="shared" si="11"/>
        <v>414249</v>
      </c>
    </row>
    <row r="90" spans="2:12" ht="19.5" customHeight="1">
      <c r="B90" s="9" t="s">
        <v>44</v>
      </c>
      <c r="C90" s="48"/>
      <c r="D90" s="49"/>
      <c r="E90" s="58"/>
      <c r="F90" s="48">
        <v>200</v>
      </c>
      <c r="G90" s="28">
        <v>0</v>
      </c>
      <c r="H90" s="28">
        <v>508800.88</v>
      </c>
      <c r="I90" s="30">
        <f t="shared" si="12"/>
        <v>508800.88</v>
      </c>
      <c r="J90" s="32">
        <v>0</v>
      </c>
      <c r="K90" s="32">
        <v>414249</v>
      </c>
      <c r="L90" s="34">
        <f t="shared" si="11"/>
        <v>414249</v>
      </c>
    </row>
    <row r="91" spans="2:12" ht="54" customHeight="1">
      <c r="B91" s="9" t="s">
        <v>88</v>
      </c>
      <c r="C91" s="50" t="s">
        <v>9</v>
      </c>
      <c r="D91" s="51" t="s">
        <v>9</v>
      </c>
      <c r="E91" s="10" t="s">
        <v>89</v>
      </c>
      <c r="F91" s="50"/>
      <c r="G91" s="29">
        <v>0</v>
      </c>
      <c r="H91" s="29">
        <f>H92</f>
        <v>1660937</v>
      </c>
      <c r="I91" s="30">
        <f t="shared" si="12"/>
        <v>1660937</v>
      </c>
      <c r="J91" s="33">
        <v>0</v>
      </c>
      <c r="K91" s="33">
        <f>K92</f>
        <v>550028</v>
      </c>
      <c r="L91" s="34">
        <f t="shared" si="11"/>
        <v>550028</v>
      </c>
    </row>
    <row r="92" spans="2:12" ht="19.5" customHeight="1">
      <c r="B92" s="9" t="s">
        <v>44</v>
      </c>
      <c r="C92" s="48"/>
      <c r="D92" s="49"/>
      <c r="E92" s="58"/>
      <c r="F92" s="48">
        <v>200</v>
      </c>
      <c r="G92" s="28">
        <v>0</v>
      </c>
      <c r="H92" s="28">
        <v>1660937</v>
      </c>
      <c r="I92" s="30">
        <f t="shared" si="12"/>
        <v>1660937</v>
      </c>
      <c r="J92" s="32">
        <v>0</v>
      </c>
      <c r="K92" s="32">
        <v>550028</v>
      </c>
      <c r="L92" s="34">
        <f t="shared" si="11"/>
        <v>550028</v>
      </c>
    </row>
    <row r="93" spans="2:12" ht="19.5" customHeight="1">
      <c r="B93" s="9" t="s">
        <v>243</v>
      </c>
      <c r="C93" s="50" t="s">
        <v>9</v>
      </c>
      <c r="D93" s="51" t="s">
        <v>9</v>
      </c>
      <c r="E93" s="10" t="s">
        <v>244</v>
      </c>
      <c r="F93" s="50"/>
      <c r="G93" s="29">
        <f>G94</f>
        <v>2609054</v>
      </c>
      <c r="H93" s="29">
        <f>H94</f>
        <v>0</v>
      </c>
      <c r="I93" s="30">
        <f aca="true" t="shared" si="13" ref="I93:I99">G93+H93</f>
        <v>2609054</v>
      </c>
      <c r="J93" s="33">
        <f>J94</f>
        <v>2609054</v>
      </c>
      <c r="K93" s="33">
        <f>K94</f>
        <v>0</v>
      </c>
      <c r="L93" s="34">
        <f>J93+K93</f>
        <v>2609054</v>
      </c>
    </row>
    <row r="94" spans="2:12" ht="19.5" customHeight="1">
      <c r="B94" s="9" t="s">
        <v>44</v>
      </c>
      <c r="C94" s="48"/>
      <c r="D94" s="49"/>
      <c r="E94" s="58"/>
      <c r="F94" s="48">
        <v>200</v>
      </c>
      <c r="G94" s="28">
        <v>2609054</v>
      </c>
      <c r="H94" s="28">
        <v>0</v>
      </c>
      <c r="I94" s="30">
        <f t="shared" si="13"/>
        <v>2609054</v>
      </c>
      <c r="J94" s="32">
        <v>2609054</v>
      </c>
      <c r="K94" s="32">
        <v>0</v>
      </c>
      <c r="L94" s="34">
        <f>J94+K94</f>
        <v>2609054</v>
      </c>
    </row>
    <row r="95" spans="2:12" ht="19.5" customHeight="1">
      <c r="B95" s="9" t="s">
        <v>245</v>
      </c>
      <c r="C95" s="50" t="s">
        <v>9</v>
      </c>
      <c r="D95" s="51" t="s">
        <v>9</v>
      </c>
      <c r="E95" s="10" t="s">
        <v>246</v>
      </c>
      <c r="F95" s="50"/>
      <c r="G95" s="29">
        <f>G96</f>
        <v>0</v>
      </c>
      <c r="H95" s="29">
        <f>H96</f>
        <v>223503</v>
      </c>
      <c r="I95" s="30">
        <f t="shared" si="13"/>
        <v>223503</v>
      </c>
      <c r="J95" s="33">
        <f>J96</f>
        <v>0</v>
      </c>
      <c r="K95" s="33">
        <f>K96</f>
        <v>223503</v>
      </c>
      <c r="L95" s="34">
        <f>J95+K95</f>
        <v>223503</v>
      </c>
    </row>
    <row r="96" spans="2:12" ht="19.5" customHeight="1">
      <c r="B96" s="9" t="s">
        <v>44</v>
      </c>
      <c r="C96" s="48"/>
      <c r="D96" s="49"/>
      <c r="E96" s="58"/>
      <c r="F96" s="48">
        <v>200</v>
      </c>
      <c r="G96" s="28">
        <v>0</v>
      </c>
      <c r="H96" s="28">
        <v>223503</v>
      </c>
      <c r="I96" s="30">
        <f t="shared" si="13"/>
        <v>223503</v>
      </c>
      <c r="J96" s="32">
        <v>0</v>
      </c>
      <c r="K96" s="32">
        <v>223503</v>
      </c>
      <c r="L96" s="34">
        <f>J96+K96</f>
        <v>223503</v>
      </c>
    </row>
    <row r="97" spans="2:12" ht="19.5" customHeight="1">
      <c r="B97" s="18" t="s">
        <v>119</v>
      </c>
      <c r="C97" s="14"/>
      <c r="D97" s="15"/>
      <c r="E97" s="19" t="s">
        <v>120</v>
      </c>
      <c r="F97" s="14" t="s">
        <v>9</v>
      </c>
      <c r="G97" s="27">
        <f>G98</f>
        <v>997258.12</v>
      </c>
      <c r="H97" s="27">
        <f>H98</f>
        <v>0</v>
      </c>
      <c r="I97" s="30">
        <f t="shared" si="13"/>
        <v>997258.12</v>
      </c>
      <c r="J97" s="31">
        <f>J98</f>
        <v>825341.94</v>
      </c>
      <c r="K97" s="31">
        <f>K98</f>
        <v>0</v>
      </c>
      <c r="L97" s="34">
        <f t="shared" si="11"/>
        <v>825341.94</v>
      </c>
    </row>
    <row r="98" spans="2:12" ht="19.5" customHeight="1">
      <c r="B98" s="9" t="s">
        <v>221</v>
      </c>
      <c r="C98" s="48"/>
      <c r="D98" s="49"/>
      <c r="E98" s="10" t="s">
        <v>222</v>
      </c>
      <c r="F98" s="48" t="s">
        <v>9</v>
      </c>
      <c r="G98" s="28">
        <f>G99</f>
        <v>997258.12</v>
      </c>
      <c r="H98" s="28">
        <f>H99</f>
        <v>0</v>
      </c>
      <c r="I98" s="30">
        <f t="shared" si="13"/>
        <v>997258.12</v>
      </c>
      <c r="J98" s="32">
        <f>J99</f>
        <v>825341.94</v>
      </c>
      <c r="K98" s="32">
        <f>K99</f>
        <v>0</v>
      </c>
      <c r="L98" s="34">
        <f t="shared" si="11"/>
        <v>825341.94</v>
      </c>
    </row>
    <row r="99" spans="2:12" ht="19.5" customHeight="1">
      <c r="B99" s="9" t="s">
        <v>44</v>
      </c>
      <c r="C99" s="50"/>
      <c r="D99" s="51"/>
      <c r="E99" s="10"/>
      <c r="F99" s="50">
        <v>200</v>
      </c>
      <c r="G99" s="29">
        <v>997258.12</v>
      </c>
      <c r="H99" s="29">
        <v>0</v>
      </c>
      <c r="I99" s="30">
        <f t="shared" si="13"/>
        <v>997258.12</v>
      </c>
      <c r="J99" s="33">
        <v>825341.94</v>
      </c>
      <c r="K99" s="33">
        <v>0</v>
      </c>
      <c r="L99" s="34">
        <f t="shared" si="11"/>
        <v>825341.94</v>
      </c>
    </row>
    <row r="100" spans="2:12" ht="52.5" customHeight="1">
      <c r="B100" s="18" t="s">
        <v>204</v>
      </c>
      <c r="C100" s="59"/>
      <c r="D100" s="15" t="s">
        <v>9</v>
      </c>
      <c r="E100" s="19" t="s">
        <v>205</v>
      </c>
      <c r="F100" s="14" t="s">
        <v>9</v>
      </c>
      <c r="G100" s="27">
        <f aca="true" t="shared" si="14" ref="G100:K104">G101</f>
        <v>1644939</v>
      </c>
      <c r="H100" s="27">
        <f t="shared" si="14"/>
        <v>1239318</v>
      </c>
      <c r="I100" s="27">
        <f aca="true" t="shared" si="15" ref="I100:I105">H100+G100</f>
        <v>2884257</v>
      </c>
      <c r="J100" s="31">
        <f t="shared" si="14"/>
        <v>1644938.55</v>
      </c>
      <c r="K100" s="31">
        <f t="shared" si="14"/>
        <v>1239317.85</v>
      </c>
      <c r="L100" s="31">
        <f aca="true" t="shared" si="16" ref="L100:L105">K100+J100</f>
        <v>2884256.4000000004</v>
      </c>
    </row>
    <row r="101" spans="2:12" ht="19.5" customHeight="1">
      <c r="B101" s="18" t="s">
        <v>206</v>
      </c>
      <c r="C101" s="59"/>
      <c r="D101" s="49" t="s">
        <v>9</v>
      </c>
      <c r="E101" s="19" t="s">
        <v>207</v>
      </c>
      <c r="F101" s="48" t="s">
        <v>9</v>
      </c>
      <c r="G101" s="28">
        <f>G102+G104</f>
        <v>1644939</v>
      </c>
      <c r="H101" s="28">
        <f>H102+H104</f>
        <v>1239318</v>
      </c>
      <c r="I101" s="29">
        <f t="shared" si="15"/>
        <v>2884257</v>
      </c>
      <c r="J101" s="32">
        <f>J102+J104</f>
        <v>1644938.55</v>
      </c>
      <c r="K101" s="32">
        <f>K102+K104</f>
        <v>1239317.85</v>
      </c>
      <c r="L101" s="33">
        <f t="shared" si="16"/>
        <v>2884256.4000000004</v>
      </c>
    </row>
    <row r="102" spans="2:12" ht="19.5" customHeight="1">
      <c r="B102" s="35" t="s">
        <v>208</v>
      </c>
      <c r="C102" s="59"/>
      <c r="D102" s="51" t="s">
        <v>9</v>
      </c>
      <c r="E102" s="36" t="s">
        <v>223</v>
      </c>
      <c r="F102" s="50"/>
      <c r="G102" s="29">
        <f t="shared" si="14"/>
        <v>1644939</v>
      </c>
      <c r="H102" s="29">
        <f t="shared" si="14"/>
        <v>86576</v>
      </c>
      <c r="I102" s="29">
        <f t="shared" si="15"/>
        <v>1731515</v>
      </c>
      <c r="J102" s="33">
        <f t="shared" si="14"/>
        <v>1644938.55</v>
      </c>
      <c r="K102" s="33">
        <f t="shared" si="14"/>
        <v>86575.98</v>
      </c>
      <c r="L102" s="33">
        <f t="shared" si="16"/>
        <v>1731514.53</v>
      </c>
    </row>
    <row r="103" spans="2:12" ht="19.5" customHeight="1">
      <c r="B103" s="9" t="s">
        <v>44</v>
      </c>
      <c r="C103" s="48"/>
      <c r="D103" s="49"/>
      <c r="E103" s="58"/>
      <c r="F103" s="48">
        <v>200</v>
      </c>
      <c r="G103" s="28">
        <v>1644939</v>
      </c>
      <c r="H103" s="28">
        <v>86576</v>
      </c>
      <c r="I103" s="29">
        <f t="shared" si="15"/>
        <v>1731515</v>
      </c>
      <c r="J103" s="32">
        <v>1644938.55</v>
      </c>
      <c r="K103" s="32">
        <v>86575.98</v>
      </c>
      <c r="L103" s="33">
        <f t="shared" si="16"/>
        <v>1731514.53</v>
      </c>
    </row>
    <row r="104" spans="2:12" ht="19.5" customHeight="1">
      <c r="B104" s="9" t="s">
        <v>224</v>
      </c>
      <c r="C104" s="59"/>
      <c r="D104" s="51" t="s">
        <v>9</v>
      </c>
      <c r="E104" s="10" t="s">
        <v>225</v>
      </c>
      <c r="F104" s="50"/>
      <c r="G104" s="29">
        <f t="shared" si="14"/>
        <v>0</v>
      </c>
      <c r="H104" s="29">
        <f t="shared" si="14"/>
        <v>1152742</v>
      </c>
      <c r="I104" s="29">
        <f t="shared" si="15"/>
        <v>1152742</v>
      </c>
      <c r="J104" s="33">
        <f t="shared" si="14"/>
        <v>0</v>
      </c>
      <c r="K104" s="33">
        <f t="shared" si="14"/>
        <v>1152741.87</v>
      </c>
      <c r="L104" s="33">
        <f t="shared" si="16"/>
        <v>1152741.87</v>
      </c>
    </row>
    <row r="105" spans="2:12" ht="19.5" customHeight="1">
      <c r="B105" s="9" t="s">
        <v>44</v>
      </c>
      <c r="C105" s="48"/>
      <c r="D105" s="49"/>
      <c r="E105" s="58"/>
      <c r="F105" s="48">
        <v>200</v>
      </c>
      <c r="G105" s="28">
        <v>0</v>
      </c>
      <c r="H105" s="28">
        <v>1152742</v>
      </c>
      <c r="I105" s="29">
        <f t="shared" si="15"/>
        <v>1152742</v>
      </c>
      <c r="J105" s="32">
        <v>0</v>
      </c>
      <c r="K105" s="32">
        <v>1152741.87</v>
      </c>
      <c r="L105" s="33">
        <f t="shared" si="16"/>
        <v>1152741.87</v>
      </c>
    </row>
    <row r="106" spans="2:12" ht="19.5" customHeight="1">
      <c r="B106" s="40" t="s">
        <v>90</v>
      </c>
      <c r="C106" s="41" t="s">
        <v>9</v>
      </c>
      <c r="D106" s="42" t="s">
        <v>91</v>
      </c>
      <c r="E106" s="43" t="s">
        <v>9</v>
      </c>
      <c r="F106" s="41" t="s">
        <v>9</v>
      </c>
      <c r="G106" s="44">
        <f>G112</f>
        <v>0</v>
      </c>
      <c r="H106" s="44">
        <f>H112+H107</f>
        <v>1222392</v>
      </c>
      <c r="I106" s="44">
        <f t="shared" si="12"/>
        <v>1222392</v>
      </c>
      <c r="J106" s="45">
        <f>J112</f>
        <v>0</v>
      </c>
      <c r="K106" s="45">
        <f>K112+K107</f>
        <v>1167105.8</v>
      </c>
      <c r="L106" s="45">
        <f aca="true" t="shared" si="17" ref="L106:L141">J106+K106</f>
        <v>1167105.8</v>
      </c>
    </row>
    <row r="107" spans="2:12" ht="19.5" customHeight="1">
      <c r="B107" s="13" t="s">
        <v>92</v>
      </c>
      <c r="C107" s="14"/>
      <c r="D107" s="15"/>
      <c r="E107" s="16" t="s">
        <v>93</v>
      </c>
      <c r="F107" s="14"/>
      <c r="G107" s="27"/>
      <c r="H107" s="27">
        <f>H108</f>
        <v>0</v>
      </c>
      <c r="I107" s="30">
        <f t="shared" si="12"/>
        <v>0</v>
      </c>
      <c r="J107" s="31"/>
      <c r="K107" s="31">
        <f>K108</f>
        <v>0</v>
      </c>
      <c r="L107" s="34">
        <f t="shared" si="17"/>
        <v>0</v>
      </c>
    </row>
    <row r="108" spans="2:12" ht="19.5" customHeight="1">
      <c r="B108" s="11" t="s">
        <v>94</v>
      </c>
      <c r="C108" s="14"/>
      <c r="D108" s="15"/>
      <c r="E108" s="12" t="s">
        <v>95</v>
      </c>
      <c r="F108" s="14"/>
      <c r="G108" s="27"/>
      <c r="H108" s="27">
        <f>H109</f>
        <v>0</v>
      </c>
      <c r="I108" s="30">
        <f t="shared" si="12"/>
        <v>0</v>
      </c>
      <c r="J108" s="31"/>
      <c r="K108" s="31">
        <f>K109</f>
        <v>0</v>
      </c>
      <c r="L108" s="34">
        <f t="shared" si="17"/>
        <v>0</v>
      </c>
    </row>
    <row r="109" spans="2:12" ht="19.5" customHeight="1">
      <c r="B109" s="11" t="s">
        <v>96</v>
      </c>
      <c r="C109" s="48"/>
      <c r="D109" s="49"/>
      <c r="E109" s="12" t="s">
        <v>95</v>
      </c>
      <c r="F109" s="48"/>
      <c r="G109" s="28"/>
      <c r="H109" s="28">
        <f>H110</f>
        <v>0</v>
      </c>
      <c r="I109" s="30">
        <f t="shared" si="12"/>
        <v>0</v>
      </c>
      <c r="J109" s="32"/>
      <c r="K109" s="32">
        <f>K110</f>
        <v>0</v>
      </c>
      <c r="L109" s="34">
        <f t="shared" si="17"/>
        <v>0</v>
      </c>
    </row>
    <row r="110" spans="2:12" ht="19.5" customHeight="1">
      <c r="B110" s="17" t="s">
        <v>97</v>
      </c>
      <c r="C110" s="50"/>
      <c r="D110" s="51"/>
      <c r="E110" s="10" t="s">
        <v>98</v>
      </c>
      <c r="F110" s="50"/>
      <c r="G110" s="29"/>
      <c r="H110" s="29">
        <f>H111</f>
        <v>0</v>
      </c>
      <c r="I110" s="30">
        <f t="shared" si="12"/>
        <v>0</v>
      </c>
      <c r="J110" s="33"/>
      <c r="K110" s="33">
        <f>K111</f>
        <v>0</v>
      </c>
      <c r="L110" s="34">
        <f t="shared" si="17"/>
        <v>0</v>
      </c>
    </row>
    <row r="111" spans="2:12" ht="19.5" customHeight="1">
      <c r="B111" s="9" t="s">
        <v>99</v>
      </c>
      <c r="C111" s="48"/>
      <c r="D111" s="49"/>
      <c r="E111" s="58"/>
      <c r="F111" s="48">
        <v>400</v>
      </c>
      <c r="G111" s="28"/>
      <c r="H111" s="28">
        <v>0</v>
      </c>
      <c r="I111" s="30">
        <f t="shared" si="12"/>
        <v>0</v>
      </c>
      <c r="J111" s="32"/>
      <c r="K111" s="32">
        <v>0</v>
      </c>
      <c r="L111" s="34">
        <f t="shared" si="17"/>
        <v>0</v>
      </c>
    </row>
    <row r="112" spans="2:12" ht="19.5" customHeight="1">
      <c r="B112" s="13" t="s">
        <v>80</v>
      </c>
      <c r="C112" s="14" t="s">
        <v>9</v>
      </c>
      <c r="D112" s="15" t="s">
        <v>9</v>
      </c>
      <c r="E112" s="16" t="s">
        <v>81</v>
      </c>
      <c r="F112" s="14" t="s">
        <v>9</v>
      </c>
      <c r="G112" s="27">
        <f>G113+G121</f>
        <v>0</v>
      </c>
      <c r="H112" s="27">
        <f>H113</f>
        <v>1222392</v>
      </c>
      <c r="I112" s="30">
        <f t="shared" si="12"/>
        <v>1222392</v>
      </c>
      <c r="J112" s="31">
        <f>J113+J121</f>
        <v>0</v>
      </c>
      <c r="K112" s="31">
        <f>K113</f>
        <v>1167105.8</v>
      </c>
      <c r="L112" s="34">
        <f t="shared" si="17"/>
        <v>1167105.8</v>
      </c>
    </row>
    <row r="113" spans="2:12" ht="19.5" customHeight="1">
      <c r="B113" s="11" t="s">
        <v>100</v>
      </c>
      <c r="C113" s="14" t="s">
        <v>9</v>
      </c>
      <c r="D113" s="15" t="s">
        <v>9</v>
      </c>
      <c r="E113" s="12" t="s">
        <v>101</v>
      </c>
      <c r="F113" s="14" t="s">
        <v>9</v>
      </c>
      <c r="G113" s="27">
        <f>G114</f>
        <v>0</v>
      </c>
      <c r="H113" s="27">
        <f>H114+H121</f>
        <v>1222392</v>
      </c>
      <c r="I113" s="30">
        <f t="shared" si="12"/>
        <v>1222392</v>
      </c>
      <c r="J113" s="31">
        <f>J114</f>
        <v>0</v>
      </c>
      <c r="K113" s="31">
        <f>K114+K121</f>
        <v>1167105.8</v>
      </c>
      <c r="L113" s="34">
        <f t="shared" si="17"/>
        <v>1167105.8</v>
      </c>
    </row>
    <row r="114" spans="2:12" ht="55.5" customHeight="1">
      <c r="B114" s="11" t="s">
        <v>102</v>
      </c>
      <c r="C114" s="48" t="s">
        <v>9</v>
      </c>
      <c r="D114" s="49" t="s">
        <v>9</v>
      </c>
      <c r="E114" s="12" t="s">
        <v>103</v>
      </c>
      <c r="F114" s="48" t="s">
        <v>9</v>
      </c>
      <c r="G114" s="28">
        <f>G116</f>
        <v>0</v>
      </c>
      <c r="H114" s="28">
        <f>H115+H117+H119</f>
        <v>1222392</v>
      </c>
      <c r="I114" s="30">
        <f t="shared" si="12"/>
        <v>1222392</v>
      </c>
      <c r="J114" s="32">
        <f>J116</f>
        <v>0</v>
      </c>
      <c r="K114" s="32">
        <f>K115+K117+K119</f>
        <v>1167105.8</v>
      </c>
      <c r="L114" s="34">
        <f t="shared" si="17"/>
        <v>1167105.8</v>
      </c>
    </row>
    <row r="115" spans="2:12" ht="19.5" customHeight="1">
      <c r="B115" s="17" t="s">
        <v>104</v>
      </c>
      <c r="C115" s="50" t="s">
        <v>9</v>
      </c>
      <c r="D115" s="51" t="s">
        <v>9</v>
      </c>
      <c r="E115" s="10" t="s">
        <v>105</v>
      </c>
      <c r="F115" s="50"/>
      <c r="G115" s="29">
        <f>G116</f>
        <v>0</v>
      </c>
      <c r="H115" s="29">
        <f>H116</f>
        <v>1047417</v>
      </c>
      <c r="I115" s="30">
        <f t="shared" si="12"/>
        <v>1047417</v>
      </c>
      <c r="J115" s="33">
        <f>J116</f>
        <v>0</v>
      </c>
      <c r="K115" s="33">
        <f>K116</f>
        <v>998105.8</v>
      </c>
      <c r="L115" s="34">
        <f t="shared" si="17"/>
        <v>998105.8</v>
      </c>
    </row>
    <row r="116" spans="2:12" ht="19.5" customHeight="1">
      <c r="B116" s="9" t="s">
        <v>44</v>
      </c>
      <c r="C116" s="48"/>
      <c r="D116" s="49"/>
      <c r="E116" s="58"/>
      <c r="F116" s="48">
        <v>200</v>
      </c>
      <c r="G116" s="28">
        <v>0</v>
      </c>
      <c r="H116" s="28">
        <v>1047417</v>
      </c>
      <c r="I116" s="30">
        <f t="shared" si="12"/>
        <v>1047417</v>
      </c>
      <c r="J116" s="32">
        <v>0</v>
      </c>
      <c r="K116" s="32">
        <v>998105.8</v>
      </c>
      <c r="L116" s="34">
        <f t="shared" si="17"/>
        <v>998105.8</v>
      </c>
    </row>
    <row r="117" spans="2:12" ht="19.5" customHeight="1">
      <c r="B117" s="17" t="s">
        <v>106</v>
      </c>
      <c r="C117" s="50" t="s">
        <v>9</v>
      </c>
      <c r="D117" s="51" t="s">
        <v>9</v>
      </c>
      <c r="E117" s="10" t="s">
        <v>107</v>
      </c>
      <c r="F117" s="50"/>
      <c r="G117" s="29">
        <v>0</v>
      </c>
      <c r="H117" s="29">
        <f>H118</f>
        <v>0</v>
      </c>
      <c r="I117" s="30">
        <f t="shared" si="12"/>
        <v>0</v>
      </c>
      <c r="J117" s="33">
        <v>0</v>
      </c>
      <c r="K117" s="33">
        <f>K118</f>
        <v>0</v>
      </c>
      <c r="L117" s="34">
        <f t="shared" si="17"/>
        <v>0</v>
      </c>
    </row>
    <row r="118" spans="2:12" ht="19.5" customHeight="1">
      <c r="B118" s="9" t="s">
        <v>44</v>
      </c>
      <c r="C118" s="48"/>
      <c r="D118" s="49"/>
      <c r="E118" s="58"/>
      <c r="F118" s="48">
        <v>200</v>
      </c>
      <c r="G118" s="28">
        <v>0</v>
      </c>
      <c r="H118" s="28">
        <v>0</v>
      </c>
      <c r="I118" s="30">
        <f t="shared" si="12"/>
        <v>0</v>
      </c>
      <c r="J118" s="32">
        <v>0</v>
      </c>
      <c r="K118" s="32">
        <v>0</v>
      </c>
      <c r="L118" s="34">
        <f t="shared" si="17"/>
        <v>0</v>
      </c>
    </row>
    <row r="119" spans="2:12" ht="19.5" customHeight="1">
      <c r="B119" s="17" t="s">
        <v>226</v>
      </c>
      <c r="C119" s="50" t="s">
        <v>9</v>
      </c>
      <c r="D119" s="51" t="s">
        <v>9</v>
      </c>
      <c r="E119" s="10" t="s">
        <v>108</v>
      </c>
      <c r="F119" s="50"/>
      <c r="G119" s="29">
        <v>0</v>
      </c>
      <c r="H119" s="29">
        <f>H120</f>
        <v>174975</v>
      </c>
      <c r="I119" s="30">
        <f t="shared" si="12"/>
        <v>174975</v>
      </c>
      <c r="J119" s="33">
        <v>0</v>
      </c>
      <c r="K119" s="33">
        <f>K120</f>
        <v>169000</v>
      </c>
      <c r="L119" s="34">
        <f t="shared" si="17"/>
        <v>169000</v>
      </c>
    </row>
    <row r="120" spans="2:12" ht="19.5" customHeight="1">
      <c r="B120" s="9" t="s">
        <v>44</v>
      </c>
      <c r="C120" s="48"/>
      <c r="D120" s="49"/>
      <c r="E120" s="58"/>
      <c r="F120" s="48">
        <v>200</v>
      </c>
      <c r="G120" s="28">
        <v>0</v>
      </c>
      <c r="H120" s="28">
        <v>174975</v>
      </c>
      <c r="I120" s="30">
        <f t="shared" si="12"/>
        <v>174975</v>
      </c>
      <c r="J120" s="32">
        <v>0</v>
      </c>
      <c r="K120" s="32">
        <v>169000</v>
      </c>
      <c r="L120" s="34">
        <f t="shared" si="17"/>
        <v>169000</v>
      </c>
    </row>
    <row r="121" spans="2:12" ht="19.5" customHeight="1">
      <c r="B121" s="11" t="s">
        <v>109</v>
      </c>
      <c r="C121" s="48" t="s">
        <v>9</v>
      </c>
      <c r="D121" s="49" t="s">
        <v>9</v>
      </c>
      <c r="E121" s="12" t="s">
        <v>110</v>
      </c>
      <c r="F121" s="48" t="s">
        <v>9</v>
      </c>
      <c r="G121" s="28">
        <f>G123</f>
        <v>0</v>
      </c>
      <c r="H121" s="28">
        <f>H122</f>
        <v>0</v>
      </c>
      <c r="I121" s="30">
        <f t="shared" si="12"/>
        <v>0</v>
      </c>
      <c r="J121" s="32">
        <f>J123</f>
        <v>0</v>
      </c>
      <c r="K121" s="32">
        <f>K122</f>
        <v>0</v>
      </c>
      <c r="L121" s="34">
        <f t="shared" si="17"/>
        <v>0</v>
      </c>
    </row>
    <row r="122" spans="2:12" ht="19.5" customHeight="1">
      <c r="B122" s="9" t="s">
        <v>111</v>
      </c>
      <c r="C122" s="50" t="s">
        <v>9</v>
      </c>
      <c r="D122" s="51" t="s">
        <v>9</v>
      </c>
      <c r="E122" s="10" t="s">
        <v>112</v>
      </c>
      <c r="F122" s="50"/>
      <c r="G122" s="29">
        <f>G123</f>
        <v>0</v>
      </c>
      <c r="H122" s="29">
        <f>H123</f>
        <v>0</v>
      </c>
      <c r="I122" s="30">
        <f t="shared" si="12"/>
        <v>0</v>
      </c>
      <c r="J122" s="33">
        <f>J123</f>
        <v>0</v>
      </c>
      <c r="K122" s="33">
        <f>K123</f>
        <v>0</v>
      </c>
      <c r="L122" s="34">
        <f t="shared" si="17"/>
        <v>0</v>
      </c>
    </row>
    <row r="123" spans="2:12" ht="19.5" customHeight="1">
      <c r="B123" s="17" t="s">
        <v>22</v>
      </c>
      <c r="C123" s="48"/>
      <c r="D123" s="49"/>
      <c r="E123" s="58"/>
      <c r="F123" s="48">
        <v>800</v>
      </c>
      <c r="G123" s="28">
        <v>0</v>
      </c>
      <c r="H123" s="28">
        <v>0</v>
      </c>
      <c r="I123" s="30">
        <f t="shared" si="12"/>
        <v>0</v>
      </c>
      <c r="J123" s="32">
        <v>0</v>
      </c>
      <c r="K123" s="32">
        <v>0</v>
      </c>
      <c r="L123" s="34">
        <f t="shared" si="17"/>
        <v>0</v>
      </c>
    </row>
    <row r="124" spans="2:12" ht="19.5" customHeight="1">
      <c r="B124" s="40" t="s">
        <v>113</v>
      </c>
      <c r="C124" s="41" t="s">
        <v>9</v>
      </c>
      <c r="D124" s="42" t="s">
        <v>114</v>
      </c>
      <c r="E124" s="43" t="s">
        <v>9</v>
      </c>
      <c r="F124" s="41" t="s">
        <v>9</v>
      </c>
      <c r="G124" s="44">
        <f>G125</f>
        <v>350000</v>
      </c>
      <c r="H124" s="44">
        <f>H125</f>
        <v>1233379</v>
      </c>
      <c r="I124" s="44">
        <f t="shared" si="12"/>
        <v>1583379</v>
      </c>
      <c r="J124" s="45">
        <f>J125</f>
        <v>342970</v>
      </c>
      <c r="K124" s="45">
        <f>K125</f>
        <v>823137.53</v>
      </c>
      <c r="L124" s="45">
        <f t="shared" si="17"/>
        <v>1166107.53</v>
      </c>
    </row>
    <row r="125" spans="2:12" ht="19.5" customHeight="1">
      <c r="B125" s="13" t="s">
        <v>80</v>
      </c>
      <c r="C125" s="14" t="s">
        <v>9</v>
      </c>
      <c r="D125" s="15" t="s">
        <v>9</v>
      </c>
      <c r="E125" s="16" t="s">
        <v>81</v>
      </c>
      <c r="F125" s="14" t="s">
        <v>9</v>
      </c>
      <c r="G125" s="27">
        <f>G126+G136</f>
        <v>350000</v>
      </c>
      <c r="H125" s="27">
        <f>H126</f>
        <v>1233379</v>
      </c>
      <c r="I125" s="30">
        <f t="shared" si="12"/>
        <v>1583379</v>
      </c>
      <c r="J125" s="31">
        <f>J126+J136</f>
        <v>342970</v>
      </c>
      <c r="K125" s="31">
        <f>K126</f>
        <v>823137.53</v>
      </c>
      <c r="L125" s="34">
        <f t="shared" si="17"/>
        <v>1166107.53</v>
      </c>
    </row>
    <row r="126" spans="2:12" ht="48.75" customHeight="1">
      <c r="B126" s="11" t="s">
        <v>100</v>
      </c>
      <c r="C126" s="14" t="s">
        <v>9</v>
      </c>
      <c r="D126" s="15" t="s">
        <v>9</v>
      </c>
      <c r="E126" s="12" t="s">
        <v>101</v>
      </c>
      <c r="F126" s="14" t="s">
        <v>9</v>
      </c>
      <c r="G126" s="27">
        <f>G130+G133</f>
        <v>150000</v>
      </c>
      <c r="H126" s="27">
        <f>H127+H130</f>
        <v>1233379</v>
      </c>
      <c r="I126" s="30">
        <f t="shared" si="12"/>
        <v>1383379</v>
      </c>
      <c r="J126" s="27">
        <f>J130+J133</f>
        <v>143970</v>
      </c>
      <c r="K126" s="27">
        <f>K127+K130</f>
        <v>823137.53</v>
      </c>
      <c r="L126" s="30">
        <f t="shared" si="17"/>
        <v>967107.53</v>
      </c>
    </row>
    <row r="127" spans="2:12" ht="19.5" customHeight="1">
      <c r="B127" s="11" t="s">
        <v>102</v>
      </c>
      <c r="C127" s="48" t="s">
        <v>9</v>
      </c>
      <c r="D127" s="49" t="s">
        <v>9</v>
      </c>
      <c r="E127" s="12" t="s">
        <v>103</v>
      </c>
      <c r="F127" s="48" t="s">
        <v>9</v>
      </c>
      <c r="G127" s="28">
        <f>G129</f>
        <v>0</v>
      </c>
      <c r="H127" s="28">
        <f>H128</f>
        <v>214582</v>
      </c>
      <c r="I127" s="30">
        <f t="shared" si="12"/>
        <v>214582</v>
      </c>
      <c r="J127" s="32">
        <f>J129</f>
        <v>0</v>
      </c>
      <c r="K127" s="32">
        <f>K128</f>
        <v>55538.53</v>
      </c>
      <c r="L127" s="34">
        <f t="shared" si="17"/>
        <v>55538.53</v>
      </c>
    </row>
    <row r="128" spans="2:12" ht="19.5" customHeight="1">
      <c r="B128" s="17" t="s">
        <v>115</v>
      </c>
      <c r="C128" s="50" t="s">
        <v>9</v>
      </c>
      <c r="D128" s="51" t="s">
        <v>9</v>
      </c>
      <c r="E128" s="10" t="s">
        <v>116</v>
      </c>
      <c r="F128" s="50"/>
      <c r="G128" s="29">
        <v>0</v>
      </c>
      <c r="H128" s="29">
        <f>H129</f>
        <v>214582</v>
      </c>
      <c r="I128" s="30">
        <f t="shared" si="12"/>
        <v>214582</v>
      </c>
      <c r="J128" s="33">
        <v>0</v>
      </c>
      <c r="K128" s="33">
        <f>K129</f>
        <v>55538.53</v>
      </c>
      <c r="L128" s="34">
        <f t="shared" si="17"/>
        <v>55538.53</v>
      </c>
    </row>
    <row r="129" spans="2:12" ht="19.5" customHeight="1">
      <c r="B129" s="9" t="s">
        <v>44</v>
      </c>
      <c r="C129" s="48"/>
      <c r="D129" s="49"/>
      <c r="E129" s="58"/>
      <c r="F129" s="48">
        <v>200</v>
      </c>
      <c r="G129" s="28">
        <v>0</v>
      </c>
      <c r="H129" s="28">
        <v>214582</v>
      </c>
      <c r="I129" s="30">
        <f t="shared" si="12"/>
        <v>214582</v>
      </c>
      <c r="J129" s="32">
        <v>0</v>
      </c>
      <c r="K129" s="32">
        <v>55538.53</v>
      </c>
      <c r="L129" s="34">
        <f t="shared" si="17"/>
        <v>55538.53</v>
      </c>
    </row>
    <row r="130" spans="2:12" ht="19.5" customHeight="1">
      <c r="B130" s="11" t="s">
        <v>109</v>
      </c>
      <c r="C130" s="48" t="s">
        <v>9</v>
      </c>
      <c r="D130" s="49" t="s">
        <v>9</v>
      </c>
      <c r="E130" s="12" t="s">
        <v>110</v>
      </c>
      <c r="F130" s="48" t="s">
        <v>9</v>
      </c>
      <c r="G130" s="28">
        <f>G132</f>
        <v>0</v>
      </c>
      <c r="H130" s="28">
        <f>H131</f>
        <v>1018797</v>
      </c>
      <c r="I130" s="30">
        <f t="shared" si="12"/>
        <v>1018797</v>
      </c>
      <c r="J130" s="32">
        <f>J132</f>
        <v>0</v>
      </c>
      <c r="K130" s="32">
        <f>K131</f>
        <v>767599</v>
      </c>
      <c r="L130" s="34">
        <f t="shared" si="17"/>
        <v>767599</v>
      </c>
    </row>
    <row r="131" spans="2:12" ht="19.5" customHeight="1">
      <c r="B131" s="17" t="s">
        <v>117</v>
      </c>
      <c r="C131" s="50" t="s">
        <v>9</v>
      </c>
      <c r="D131" s="51" t="s">
        <v>9</v>
      </c>
      <c r="E131" s="10" t="s">
        <v>118</v>
      </c>
      <c r="F131" s="50"/>
      <c r="G131" s="29">
        <f>G132</f>
        <v>0</v>
      </c>
      <c r="H131" s="29">
        <f>H132</f>
        <v>1018797</v>
      </c>
      <c r="I131" s="30">
        <f t="shared" si="12"/>
        <v>1018797</v>
      </c>
      <c r="J131" s="33">
        <f>J132</f>
        <v>0</v>
      </c>
      <c r="K131" s="33">
        <f>K132</f>
        <v>767599</v>
      </c>
      <c r="L131" s="34">
        <f t="shared" si="17"/>
        <v>767599</v>
      </c>
    </row>
    <row r="132" spans="2:12" ht="19.5" customHeight="1">
      <c r="B132" s="17" t="s">
        <v>44</v>
      </c>
      <c r="C132" s="48"/>
      <c r="D132" s="49"/>
      <c r="E132" s="58"/>
      <c r="F132" s="48">
        <v>200</v>
      </c>
      <c r="G132" s="28">
        <v>0</v>
      </c>
      <c r="H132" s="28">
        <v>1018797</v>
      </c>
      <c r="I132" s="30">
        <f t="shared" si="12"/>
        <v>1018797</v>
      </c>
      <c r="J132" s="32">
        <v>0</v>
      </c>
      <c r="K132" s="32">
        <v>767599</v>
      </c>
      <c r="L132" s="34">
        <f t="shared" si="17"/>
        <v>767599</v>
      </c>
    </row>
    <row r="133" spans="2:12" ht="19.5" customHeight="1">
      <c r="B133" s="11" t="s">
        <v>135</v>
      </c>
      <c r="C133" s="48" t="s">
        <v>9</v>
      </c>
      <c r="D133" s="49" t="s">
        <v>9</v>
      </c>
      <c r="E133" s="12" t="s">
        <v>136</v>
      </c>
      <c r="F133" s="48" t="s">
        <v>9</v>
      </c>
      <c r="G133" s="28">
        <f>G135</f>
        <v>150000</v>
      </c>
      <c r="H133" s="28">
        <f>H134</f>
        <v>0</v>
      </c>
      <c r="I133" s="30">
        <f aca="true" t="shared" si="18" ref="I133:I138">G133+H133</f>
        <v>150000</v>
      </c>
      <c r="J133" s="32">
        <f>J135</f>
        <v>143970</v>
      </c>
      <c r="K133" s="32">
        <f>K134</f>
        <v>0</v>
      </c>
      <c r="L133" s="34">
        <f>J133+K133</f>
        <v>143970</v>
      </c>
    </row>
    <row r="134" spans="2:12" ht="19.5" customHeight="1">
      <c r="B134" s="17" t="s">
        <v>149</v>
      </c>
      <c r="C134" s="50" t="s">
        <v>9</v>
      </c>
      <c r="D134" s="51" t="s">
        <v>9</v>
      </c>
      <c r="E134" s="10" t="s">
        <v>150</v>
      </c>
      <c r="F134" s="50"/>
      <c r="G134" s="29">
        <f>G135</f>
        <v>150000</v>
      </c>
      <c r="H134" s="29">
        <f>H135</f>
        <v>0</v>
      </c>
      <c r="I134" s="30">
        <f t="shared" si="18"/>
        <v>150000</v>
      </c>
      <c r="J134" s="33">
        <f>J135</f>
        <v>143970</v>
      </c>
      <c r="K134" s="33">
        <f>K135</f>
        <v>0</v>
      </c>
      <c r="L134" s="34">
        <f>J134+K134</f>
        <v>143970</v>
      </c>
    </row>
    <row r="135" spans="2:12" ht="19.5" customHeight="1">
      <c r="B135" s="17" t="s">
        <v>44</v>
      </c>
      <c r="C135" s="48"/>
      <c r="D135" s="49"/>
      <c r="E135" s="58"/>
      <c r="F135" s="48">
        <v>200</v>
      </c>
      <c r="G135" s="28">
        <v>150000</v>
      </c>
      <c r="H135" s="28">
        <v>0</v>
      </c>
      <c r="I135" s="30">
        <f t="shared" si="18"/>
        <v>150000</v>
      </c>
      <c r="J135" s="32">
        <v>143970</v>
      </c>
      <c r="K135" s="32">
        <v>0</v>
      </c>
      <c r="L135" s="34">
        <f>J135+K135</f>
        <v>143970</v>
      </c>
    </row>
    <row r="136" spans="2:12" ht="19.5" customHeight="1">
      <c r="B136" s="18" t="s">
        <v>119</v>
      </c>
      <c r="C136" s="60"/>
      <c r="D136" s="61"/>
      <c r="E136" s="19" t="s">
        <v>120</v>
      </c>
      <c r="F136" s="14" t="s">
        <v>9</v>
      </c>
      <c r="G136" s="27">
        <f>G137</f>
        <v>200000</v>
      </c>
      <c r="H136" s="27">
        <f>H137</f>
        <v>0</v>
      </c>
      <c r="I136" s="30">
        <f t="shared" si="18"/>
        <v>200000</v>
      </c>
      <c r="J136" s="31">
        <f>J137</f>
        <v>199000</v>
      </c>
      <c r="K136" s="31">
        <f>K137</f>
        <v>0</v>
      </c>
      <c r="L136" s="34">
        <f t="shared" si="17"/>
        <v>199000</v>
      </c>
    </row>
    <row r="137" spans="2:12" ht="19.5" customHeight="1">
      <c r="B137" s="9" t="s">
        <v>121</v>
      </c>
      <c r="C137" s="48"/>
      <c r="D137" s="49"/>
      <c r="E137" s="10" t="s">
        <v>122</v>
      </c>
      <c r="F137" s="48" t="s">
        <v>9</v>
      </c>
      <c r="G137" s="28">
        <f>G138</f>
        <v>200000</v>
      </c>
      <c r="H137" s="28">
        <f>H138</f>
        <v>0</v>
      </c>
      <c r="I137" s="28">
        <f t="shared" si="18"/>
        <v>200000</v>
      </c>
      <c r="J137" s="32">
        <f>J138</f>
        <v>199000</v>
      </c>
      <c r="K137" s="32">
        <f>K138</f>
        <v>0</v>
      </c>
      <c r="L137" s="32">
        <f t="shared" si="17"/>
        <v>199000</v>
      </c>
    </row>
    <row r="138" spans="2:12" ht="55.5" customHeight="1">
      <c r="B138" s="9" t="s">
        <v>44</v>
      </c>
      <c r="C138" s="48"/>
      <c r="D138" s="49"/>
      <c r="E138" s="58"/>
      <c r="F138" s="48">
        <v>200</v>
      </c>
      <c r="G138" s="28">
        <v>200000</v>
      </c>
      <c r="H138" s="28">
        <v>0</v>
      </c>
      <c r="I138" s="28">
        <f t="shared" si="18"/>
        <v>200000</v>
      </c>
      <c r="J138" s="32">
        <v>199000</v>
      </c>
      <c r="K138" s="32">
        <v>0</v>
      </c>
      <c r="L138" s="32">
        <f t="shared" si="17"/>
        <v>199000</v>
      </c>
    </row>
    <row r="139" spans="2:12" ht="19.5" customHeight="1">
      <c r="B139" s="40" t="s">
        <v>123</v>
      </c>
      <c r="C139" s="41" t="s">
        <v>9</v>
      </c>
      <c r="D139" s="42" t="s">
        <v>124</v>
      </c>
      <c r="E139" s="43" t="s">
        <v>9</v>
      </c>
      <c r="F139" s="41" t="s">
        <v>9</v>
      </c>
      <c r="G139" s="44">
        <f>G140+G151</f>
        <v>5894072</v>
      </c>
      <c r="H139" s="44">
        <f>H140+H151</f>
        <v>7277981.33</v>
      </c>
      <c r="I139" s="44">
        <f t="shared" si="12"/>
        <v>13172053.33</v>
      </c>
      <c r="J139" s="45">
        <f>J140+J151</f>
        <v>5848781.27</v>
      </c>
      <c r="K139" s="45">
        <f>K140+K151</f>
        <v>5368684.27</v>
      </c>
      <c r="L139" s="45">
        <f t="shared" si="17"/>
        <v>11217465.54</v>
      </c>
    </row>
    <row r="140" spans="2:12" ht="19.5" customHeight="1">
      <c r="B140" s="13" t="s">
        <v>125</v>
      </c>
      <c r="C140" s="14"/>
      <c r="D140" s="15"/>
      <c r="E140" s="16" t="s">
        <v>126</v>
      </c>
      <c r="F140" s="14"/>
      <c r="G140" s="27">
        <f>G141</f>
        <v>101649</v>
      </c>
      <c r="H140" s="27">
        <f>H141</f>
        <v>271279</v>
      </c>
      <c r="I140" s="30">
        <f t="shared" si="12"/>
        <v>372928</v>
      </c>
      <c r="J140" s="31">
        <f>J141</f>
        <v>101649</v>
      </c>
      <c r="K140" s="31">
        <f>K141</f>
        <v>170649</v>
      </c>
      <c r="L140" s="34">
        <f t="shared" si="17"/>
        <v>272298</v>
      </c>
    </row>
    <row r="141" spans="2:12" ht="19.5" customHeight="1">
      <c r="B141" s="11" t="s">
        <v>127</v>
      </c>
      <c r="C141" s="14"/>
      <c r="D141" s="15"/>
      <c r="E141" s="12" t="s">
        <v>128</v>
      </c>
      <c r="F141" s="14"/>
      <c r="G141" s="27">
        <f>G142+G148</f>
        <v>101649</v>
      </c>
      <c r="H141" s="27">
        <f>H142+H148</f>
        <v>271279</v>
      </c>
      <c r="I141" s="30">
        <f t="shared" si="12"/>
        <v>372928</v>
      </c>
      <c r="J141" s="27">
        <f>J142+J148</f>
        <v>101649</v>
      </c>
      <c r="K141" s="27">
        <f>K142+K148</f>
        <v>170649</v>
      </c>
      <c r="L141" s="30">
        <f t="shared" si="17"/>
        <v>272298</v>
      </c>
    </row>
    <row r="142" spans="2:12" ht="19.5" customHeight="1">
      <c r="B142" s="11" t="s">
        <v>129</v>
      </c>
      <c r="C142" s="48"/>
      <c r="D142" s="49"/>
      <c r="E142" s="12" t="s">
        <v>130</v>
      </c>
      <c r="F142" s="48"/>
      <c r="G142" s="28">
        <f>G143+G146</f>
        <v>0</v>
      </c>
      <c r="H142" s="28">
        <f>H143+H146</f>
        <v>271279</v>
      </c>
      <c r="I142" s="30">
        <f t="shared" si="12"/>
        <v>271279</v>
      </c>
      <c r="J142" s="28">
        <f>J143+J146</f>
        <v>0</v>
      </c>
      <c r="K142" s="28">
        <f>K143+K146</f>
        <v>170649</v>
      </c>
      <c r="L142" s="30">
        <f aca="true" t="shared" si="19" ref="L142:L169">J142+K142</f>
        <v>170649</v>
      </c>
    </row>
    <row r="143" spans="2:12" ht="19.5" customHeight="1">
      <c r="B143" s="17" t="s">
        <v>131</v>
      </c>
      <c r="C143" s="50"/>
      <c r="D143" s="51"/>
      <c r="E143" s="10" t="s">
        <v>132</v>
      </c>
      <c r="F143" s="50"/>
      <c r="G143" s="29">
        <f>G144+G145</f>
        <v>0</v>
      </c>
      <c r="H143" s="29">
        <f>H144+H145</f>
        <v>64300</v>
      </c>
      <c r="I143" s="30">
        <f t="shared" si="12"/>
        <v>64300</v>
      </c>
      <c r="J143" s="33">
        <f>J144+J145</f>
        <v>0</v>
      </c>
      <c r="K143" s="33">
        <f>K144+K145</f>
        <v>0</v>
      </c>
      <c r="L143" s="34">
        <f t="shared" si="19"/>
        <v>0</v>
      </c>
    </row>
    <row r="144" spans="2:12" ht="19.5" customHeight="1">
      <c r="B144" s="17" t="s">
        <v>44</v>
      </c>
      <c r="C144" s="48"/>
      <c r="D144" s="49"/>
      <c r="E144" s="58"/>
      <c r="F144" s="48">
        <v>200</v>
      </c>
      <c r="G144" s="28">
        <v>0</v>
      </c>
      <c r="H144" s="28">
        <v>64300</v>
      </c>
      <c r="I144" s="30">
        <f t="shared" si="12"/>
        <v>64300</v>
      </c>
      <c r="J144" s="32">
        <v>0</v>
      </c>
      <c r="K144" s="32">
        <v>0</v>
      </c>
      <c r="L144" s="34">
        <f t="shared" si="19"/>
        <v>0</v>
      </c>
    </row>
    <row r="145" spans="2:12" ht="19.5" customHeight="1">
      <c r="B145" s="9" t="s">
        <v>99</v>
      </c>
      <c r="C145" s="50"/>
      <c r="D145" s="51"/>
      <c r="E145" s="10"/>
      <c r="F145" s="48">
        <v>400</v>
      </c>
      <c r="G145" s="29">
        <v>0</v>
      </c>
      <c r="H145" s="29">
        <v>0</v>
      </c>
      <c r="I145" s="30">
        <f t="shared" si="12"/>
        <v>0</v>
      </c>
      <c r="J145" s="33">
        <v>0</v>
      </c>
      <c r="K145" s="33">
        <v>0</v>
      </c>
      <c r="L145" s="34">
        <f t="shared" si="19"/>
        <v>0</v>
      </c>
    </row>
    <row r="146" spans="2:12" ht="19.5" customHeight="1">
      <c r="B146" s="11" t="s">
        <v>133</v>
      </c>
      <c r="C146" s="50"/>
      <c r="D146" s="51"/>
      <c r="E146" s="10" t="s">
        <v>255</v>
      </c>
      <c r="F146" s="50"/>
      <c r="G146" s="29">
        <f>G147</f>
        <v>0</v>
      </c>
      <c r="H146" s="29">
        <f>H147</f>
        <v>206979</v>
      </c>
      <c r="I146" s="30">
        <f>G146+H146</f>
        <v>206979</v>
      </c>
      <c r="J146" s="29">
        <f>J147</f>
        <v>0</v>
      </c>
      <c r="K146" s="29">
        <f>K147</f>
        <v>170649</v>
      </c>
      <c r="L146" s="30">
        <f>J146+K146</f>
        <v>170649</v>
      </c>
    </row>
    <row r="147" spans="2:12" ht="19.5" customHeight="1">
      <c r="B147" s="17" t="s">
        <v>44</v>
      </c>
      <c r="C147" s="48"/>
      <c r="D147" s="49"/>
      <c r="E147" s="58"/>
      <c r="F147" s="48">
        <v>200</v>
      </c>
      <c r="G147" s="28">
        <v>0</v>
      </c>
      <c r="H147" s="28">
        <v>206979</v>
      </c>
      <c r="I147" s="30">
        <f>G147+H147</f>
        <v>206979</v>
      </c>
      <c r="J147" s="32">
        <v>0</v>
      </c>
      <c r="K147" s="32">
        <v>170649</v>
      </c>
      <c r="L147" s="34">
        <f>J147+K147</f>
        <v>170649</v>
      </c>
    </row>
    <row r="148" spans="2:12" ht="19.5" customHeight="1">
      <c r="B148" s="11" t="s">
        <v>133</v>
      </c>
      <c r="C148" s="48"/>
      <c r="D148" s="49"/>
      <c r="E148" s="12" t="s">
        <v>134</v>
      </c>
      <c r="F148" s="48"/>
      <c r="G148" s="28">
        <f>G149</f>
        <v>101649</v>
      </c>
      <c r="H148" s="28">
        <f>H149</f>
        <v>0</v>
      </c>
      <c r="I148" s="30">
        <f t="shared" si="12"/>
        <v>101649</v>
      </c>
      <c r="J148" s="32">
        <f>J149</f>
        <v>101649</v>
      </c>
      <c r="K148" s="32">
        <f>K149</f>
        <v>0</v>
      </c>
      <c r="L148" s="34">
        <f t="shared" si="19"/>
        <v>101649</v>
      </c>
    </row>
    <row r="149" spans="2:12" ht="19.5" customHeight="1">
      <c r="B149" s="17" t="s">
        <v>247</v>
      </c>
      <c r="C149" s="50"/>
      <c r="D149" s="51"/>
      <c r="E149" s="10" t="s">
        <v>248</v>
      </c>
      <c r="F149" s="50"/>
      <c r="G149" s="29">
        <f>G150</f>
        <v>101649</v>
      </c>
      <c r="H149" s="29">
        <f>H150</f>
        <v>0</v>
      </c>
      <c r="I149" s="30">
        <f t="shared" si="12"/>
        <v>101649</v>
      </c>
      <c r="J149" s="33">
        <f>J150</f>
        <v>101649</v>
      </c>
      <c r="K149" s="33">
        <f>K150</f>
        <v>0</v>
      </c>
      <c r="L149" s="34">
        <f t="shared" si="19"/>
        <v>101649</v>
      </c>
    </row>
    <row r="150" spans="2:12" ht="19.5" customHeight="1">
      <c r="B150" s="17" t="s">
        <v>44</v>
      </c>
      <c r="C150" s="48"/>
      <c r="D150" s="49"/>
      <c r="E150" s="58"/>
      <c r="F150" s="48">
        <v>200</v>
      </c>
      <c r="G150" s="28">
        <v>101649</v>
      </c>
      <c r="H150" s="28">
        <v>0</v>
      </c>
      <c r="I150" s="30">
        <f t="shared" si="12"/>
        <v>101649</v>
      </c>
      <c r="J150" s="32">
        <v>101649</v>
      </c>
      <c r="K150" s="32">
        <v>0</v>
      </c>
      <c r="L150" s="34">
        <f t="shared" si="19"/>
        <v>101649</v>
      </c>
    </row>
    <row r="151" spans="2:12" ht="19.5" customHeight="1">
      <c r="B151" s="13" t="s">
        <v>80</v>
      </c>
      <c r="C151" s="14" t="s">
        <v>9</v>
      </c>
      <c r="D151" s="15" t="s">
        <v>9</v>
      </c>
      <c r="E151" s="16" t="s">
        <v>81</v>
      </c>
      <c r="F151" s="14" t="s">
        <v>9</v>
      </c>
      <c r="G151" s="27">
        <f>G152+G173</f>
        <v>5792423</v>
      </c>
      <c r="H151" s="27">
        <f>H152+H173</f>
        <v>7006702.33</v>
      </c>
      <c r="I151" s="30">
        <f t="shared" si="12"/>
        <v>12799125.33</v>
      </c>
      <c r="J151" s="31">
        <f>J152+J173</f>
        <v>5747132.27</v>
      </c>
      <c r="K151" s="31">
        <f>K152+K173</f>
        <v>5198035.27</v>
      </c>
      <c r="L151" s="34">
        <f t="shared" si="19"/>
        <v>10945167.54</v>
      </c>
    </row>
    <row r="152" spans="2:12" ht="19.5" customHeight="1">
      <c r="B152" s="11" t="s">
        <v>100</v>
      </c>
      <c r="C152" s="14" t="s">
        <v>9</v>
      </c>
      <c r="D152" s="15" t="s">
        <v>9</v>
      </c>
      <c r="E152" s="12" t="s">
        <v>101</v>
      </c>
      <c r="F152" s="14" t="s">
        <v>9</v>
      </c>
      <c r="G152" s="27">
        <f>G153</f>
        <v>445000</v>
      </c>
      <c r="H152" s="27">
        <f>H153</f>
        <v>4700681.46</v>
      </c>
      <c r="I152" s="30">
        <f t="shared" si="12"/>
        <v>5145681.46</v>
      </c>
      <c r="J152" s="31">
        <f>J153</f>
        <v>445000</v>
      </c>
      <c r="K152" s="31">
        <f>K153</f>
        <v>3613245.9999999995</v>
      </c>
      <c r="L152" s="34">
        <f t="shared" si="19"/>
        <v>4058245.9999999995</v>
      </c>
    </row>
    <row r="153" spans="2:12" ht="19.5" customHeight="1">
      <c r="B153" s="11" t="s">
        <v>135</v>
      </c>
      <c r="C153" s="48" t="s">
        <v>9</v>
      </c>
      <c r="D153" s="49" t="s">
        <v>9</v>
      </c>
      <c r="E153" s="12" t="s">
        <v>136</v>
      </c>
      <c r="F153" s="48" t="s">
        <v>9</v>
      </c>
      <c r="G153" s="28">
        <f>G154+G156+G158+G160+G162+G164+G168+G166+G171</f>
        <v>445000</v>
      </c>
      <c r="H153" s="28">
        <f>H154+H156+H158+H160+H162+H164+H168</f>
        <v>4700681.46</v>
      </c>
      <c r="I153" s="30">
        <f t="shared" si="12"/>
        <v>5145681.46</v>
      </c>
      <c r="J153" s="28">
        <f>J154+J156+J158+J160+J162+J164+J168+J166+J171</f>
        <v>445000</v>
      </c>
      <c r="K153" s="28">
        <f>K154+K156+K158+K160+K162+K164+K168</f>
        <v>3613245.9999999995</v>
      </c>
      <c r="L153" s="30">
        <f t="shared" si="19"/>
        <v>4058245.9999999995</v>
      </c>
    </row>
    <row r="154" spans="2:12" ht="19.5" customHeight="1">
      <c r="B154" s="17" t="s">
        <v>137</v>
      </c>
      <c r="C154" s="50" t="s">
        <v>9</v>
      </c>
      <c r="D154" s="51" t="s">
        <v>9</v>
      </c>
      <c r="E154" s="10" t="s">
        <v>138</v>
      </c>
      <c r="F154" s="50"/>
      <c r="G154" s="29">
        <f>G155</f>
        <v>0</v>
      </c>
      <c r="H154" s="29">
        <f>H155</f>
        <v>3001387</v>
      </c>
      <c r="I154" s="30">
        <f t="shared" si="12"/>
        <v>3001387</v>
      </c>
      <c r="J154" s="33">
        <f>J155</f>
        <v>0</v>
      </c>
      <c r="K154" s="33">
        <f>K155</f>
        <v>2283420.5</v>
      </c>
      <c r="L154" s="34">
        <f t="shared" si="19"/>
        <v>2283420.5</v>
      </c>
    </row>
    <row r="155" spans="2:12" ht="19.5" customHeight="1">
      <c r="B155" s="9" t="s">
        <v>44</v>
      </c>
      <c r="C155" s="48"/>
      <c r="D155" s="49"/>
      <c r="E155" s="58"/>
      <c r="F155" s="48">
        <v>200</v>
      </c>
      <c r="G155" s="28">
        <v>0</v>
      </c>
      <c r="H155" s="28">
        <v>3001387</v>
      </c>
      <c r="I155" s="30">
        <f t="shared" si="12"/>
        <v>3001387</v>
      </c>
      <c r="J155" s="32">
        <v>0</v>
      </c>
      <c r="K155" s="32">
        <v>2283420.5</v>
      </c>
      <c r="L155" s="34">
        <f t="shared" si="19"/>
        <v>2283420.5</v>
      </c>
    </row>
    <row r="156" spans="2:12" ht="19.5" customHeight="1">
      <c r="B156" s="17" t="s">
        <v>139</v>
      </c>
      <c r="C156" s="50" t="s">
        <v>9</v>
      </c>
      <c r="D156" s="51" t="s">
        <v>9</v>
      </c>
      <c r="E156" s="10" t="s">
        <v>140</v>
      </c>
      <c r="F156" s="50"/>
      <c r="G156" s="29">
        <f>G157</f>
        <v>0</v>
      </c>
      <c r="H156" s="29">
        <f>H157</f>
        <v>371138.76</v>
      </c>
      <c r="I156" s="30">
        <f t="shared" si="12"/>
        <v>371138.76</v>
      </c>
      <c r="J156" s="33">
        <f>J157</f>
        <v>0</v>
      </c>
      <c r="K156" s="33">
        <f>K157</f>
        <v>217676.05</v>
      </c>
      <c r="L156" s="34">
        <f t="shared" si="19"/>
        <v>217676.05</v>
      </c>
    </row>
    <row r="157" spans="2:12" ht="19.5" customHeight="1">
      <c r="B157" s="9" t="s">
        <v>44</v>
      </c>
      <c r="C157" s="48"/>
      <c r="D157" s="49"/>
      <c r="E157" s="58"/>
      <c r="F157" s="48">
        <v>200</v>
      </c>
      <c r="G157" s="28">
        <v>0</v>
      </c>
      <c r="H157" s="28">
        <v>371138.76</v>
      </c>
      <c r="I157" s="30">
        <f t="shared" si="12"/>
        <v>371138.76</v>
      </c>
      <c r="J157" s="32">
        <v>0</v>
      </c>
      <c r="K157" s="32">
        <v>217676.05</v>
      </c>
      <c r="L157" s="34">
        <f t="shared" si="19"/>
        <v>217676.05</v>
      </c>
    </row>
    <row r="158" spans="2:12" ht="19.5" customHeight="1">
      <c r="B158" s="17" t="s">
        <v>141</v>
      </c>
      <c r="C158" s="50" t="s">
        <v>9</v>
      </c>
      <c r="D158" s="51" t="s">
        <v>9</v>
      </c>
      <c r="E158" s="10" t="s">
        <v>142</v>
      </c>
      <c r="F158" s="50"/>
      <c r="G158" s="29">
        <v>0</v>
      </c>
      <c r="H158" s="29">
        <f>H159</f>
        <v>110062</v>
      </c>
      <c r="I158" s="30">
        <f t="shared" si="12"/>
        <v>110062</v>
      </c>
      <c r="J158" s="33">
        <v>0</v>
      </c>
      <c r="K158" s="33">
        <f>K159</f>
        <v>110062.4</v>
      </c>
      <c r="L158" s="34">
        <f t="shared" si="19"/>
        <v>110062.4</v>
      </c>
    </row>
    <row r="159" spans="2:12" ht="19.5" customHeight="1">
      <c r="B159" s="9" t="s">
        <v>44</v>
      </c>
      <c r="C159" s="48"/>
      <c r="D159" s="49"/>
      <c r="E159" s="58"/>
      <c r="F159" s="48">
        <v>200</v>
      </c>
      <c r="G159" s="28">
        <v>0</v>
      </c>
      <c r="H159" s="28">
        <v>110062</v>
      </c>
      <c r="I159" s="30">
        <f t="shared" si="12"/>
        <v>110062</v>
      </c>
      <c r="J159" s="32">
        <v>0</v>
      </c>
      <c r="K159" s="32">
        <v>110062.4</v>
      </c>
      <c r="L159" s="34">
        <f t="shared" si="19"/>
        <v>110062.4</v>
      </c>
    </row>
    <row r="160" spans="2:12" ht="19.5" customHeight="1">
      <c r="B160" s="17" t="s">
        <v>143</v>
      </c>
      <c r="C160" s="50" t="s">
        <v>9</v>
      </c>
      <c r="D160" s="51" t="s">
        <v>9</v>
      </c>
      <c r="E160" s="10" t="s">
        <v>144</v>
      </c>
      <c r="F160" s="50"/>
      <c r="G160" s="29">
        <f>G161</f>
        <v>0</v>
      </c>
      <c r="H160" s="29">
        <f>H161</f>
        <v>100000</v>
      </c>
      <c r="I160" s="30">
        <f t="shared" si="12"/>
        <v>100000</v>
      </c>
      <c r="J160" s="33">
        <f>J161</f>
        <v>0</v>
      </c>
      <c r="K160" s="33">
        <f>K161</f>
        <v>100000</v>
      </c>
      <c r="L160" s="34">
        <f t="shared" si="19"/>
        <v>100000</v>
      </c>
    </row>
    <row r="161" spans="2:12" ht="19.5" customHeight="1">
      <c r="B161" s="9" t="s">
        <v>44</v>
      </c>
      <c r="C161" s="48"/>
      <c r="D161" s="49"/>
      <c r="E161" s="58"/>
      <c r="F161" s="48">
        <v>200</v>
      </c>
      <c r="G161" s="28">
        <v>0</v>
      </c>
      <c r="H161" s="28">
        <v>100000</v>
      </c>
      <c r="I161" s="30">
        <f t="shared" si="12"/>
        <v>100000</v>
      </c>
      <c r="J161" s="32">
        <v>0</v>
      </c>
      <c r="K161" s="32">
        <v>100000</v>
      </c>
      <c r="L161" s="34">
        <f t="shared" si="19"/>
        <v>100000</v>
      </c>
    </row>
    <row r="162" spans="2:12" ht="19.5" customHeight="1">
      <c r="B162" s="17" t="s">
        <v>145</v>
      </c>
      <c r="C162" s="50" t="s">
        <v>9</v>
      </c>
      <c r="D162" s="51" t="s">
        <v>9</v>
      </c>
      <c r="E162" s="10" t="s">
        <v>146</v>
      </c>
      <c r="F162" s="50"/>
      <c r="G162" s="29">
        <v>0</v>
      </c>
      <c r="H162" s="29">
        <f>H163</f>
        <v>143043</v>
      </c>
      <c r="I162" s="30">
        <f t="shared" si="12"/>
        <v>143043</v>
      </c>
      <c r="J162" s="33">
        <v>0</v>
      </c>
      <c r="K162" s="33">
        <f>K163</f>
        <v>88175</v>
      </c>
      <c r="L162" s="34">
        <f t="shared" si="19"/>
        <v>88175</v>
      </c>
    </row>
    <row r="163" spans="2:12" ht="19.5" customHeight="1">
      <c r="B163" s="9" t="s">
        <v>44</v>
      </c>
      <c r="C163" s="48"/>
      <c r="D163" s="49"/>
      <c r="E163" s="58"/>
      <c r="F163" s="48">
        <v>200</v>
      </c>
      <c r="G163" s="28">
        <v>0</v>
      </c>
      <c r="H163" s="28">
        <v>143043</v>
      </c>
      <c r="I163" s="30">
        <f t="shared" si="12"/>
        <v>143043</v>
      </c>
      <c r="J163" s="32">
        <v>0</v>
      </c>
      <c r="K163" s="32">
        <v>88175</v>
      </c>
      <c r="L163" s="34">
        <f t="shared" si="19"/>
        <v>88175</v>
      </c>
    </row>
    <row r="164" spans="2:12" ht="24.75" customHeight="1">
      <c r="B164" s="17" t="s">
        <v>147</v>
      </c>
      <c r="C164" s="50" t="s">
        <v>9</v>
      </c>
      <c r="D164" s="51" t="s">
        <v>9</v>
      </c>
      <c r="E164" s="10" t="s">
        <v>148</v>
      </c>
      <c r="F164" s="50"/>
      <c r="G164" s="29">
        <v>0</v>
      </c>
      <c r="H164" s="29">
        <f>H165</f>
        <v>110000</v>
      </c>
      <c r="I164" s="30">
        <f t="shared" si="12"/>
        <v>110000</v>
      </c>
      <c r="J164" s="33">
        <v>0</v>
      </c>
      <c r="K164" s="33">
        <f>K165</f>
        <v>0</v>
      </c>
      <c r="L164" s="34">
        <f t="shared" si="19"/>
        <v>0</v>
      </c>
    </row>
    <row r="165" spans="2:12" ht="19.5" customHeight="1">
      <c r="B165" s="9" t="s">
        <v>44</v>
      </c>
      <c r="C165" s="48"/>
      <c r="D165" s="49"/>
      <c r="E165" s="58"/>
      <c r="F165" s="48">
        <v>200</v>
      </c>
      <c r="G165" s="28">
        <v>0</v>
      </c>
      <c r="H165" s="28">
        <v>110000</v>
      </c>
      <c r="I165" s="30">
        <f t="shared" si="12"/>
        <v>110000</v>
      </c>
      <c r="J165" s="32">
        <v>0</v>
      </c>
      <c r="K165" s="32">
        <v>0</v>
      </c>
      <c r="L165" s="34">
        <f t="shared" si="19"/>
        <v>0</v>
      </c>
    </row>
    <row r="166" spans="2:12" ht="19.5" customHeight="1">
      <c r="B166" s="17" t="s">
        <v>252</v>
      </c>
      <c r="C166" s="50" t="s">
        <v>9</v>
      </c>
      <c r="D166" s="51" t="s">
        <v>9</v>
      </c>
      <c r="E166" s="10" t="s">
        <v>251</v>
      </c>
      <c r="F166" s="50"/>
      <c r="G166" s="29">
        <f>G167</f>
        <v>45000</v>
      </c>
      <c r="H166" s="29">
        <f>H167</f>
        <v>0</v>
      </c>
      <c r="I166" s="30">
        <f>G166+H166</f>
        <v>45000</v>
      </c>
      <c r="J166" s="29">
        <f>J167</f>
        <v>45000</v>
      </c>
      <c r="K166" s="29">
        <f>K167</f>
        <v>0</v>
      </c>
      <c r="L166" s="30">
        <f>J166+K166</f>
        <v>45000</v>
      </c>
    </row>
    <row r="167" spans="2:12" ht="27.75" customHeight="1">
      <c r="B167" s="9" t="s">
        <v>44</v>
      </c>
      <c r="C167" s="48"/>
      <c r="D167" s="49"/>
      <c r="E167" s="58"/>
      <c r="F167" s="48">
        <v>200</v>
      </c>
      <c r="G167" s="28">
        <v>45000</v>
      </c>
      <c r="H167" s="28">
        <v>0</v>
      </c>
      <c r="I167" s="30">
        <f>G167+H167</f>
        <v>45000</v>
      </c>
      <c r="J167" s="32">
        <v>45000</v>
      </c>
      <c r="K167" s="32">
        <v>0</v>
      </c>
      <c r="L167" s="34">
        <f>J167+K167</f>
        <v>45000</v>
      </c>
    </row>
    <row r="168" spans="2:12" ht="19.5" customHeight="1">
      <c r="B168" s="17" t="s">
        <v>149</v>
      </c>
      <c r="C168" s="50" t="s">
        <v>9</v>
      </c>
      <c r="D168" s="51" t="s">
        <v>9</v>
      </c>
      <c r="E168" s="10" t="s">
        <v>150</v>
      </c>
      <c r="F168" s="50"/>
      <c r="G168" s="29">
        <f>G169</f>
        <v>0</v>
      </c>
      <c r="H168" s="29">
        <f>H169+H170</f>
        <v>865050.7</v>
      </c>
      <c r="I168" s="30">
        <f t="shared" si="12"/>
        <v>865050.7</v>
      </c>
      <c r="J168" s="29">
        <f>J169</f>
        <v>0</v>
      </c>
      <c r="K168" s="29">
        <f>K169+K170</f>
        <v>813912.0499999999</v>
      </c>
      <c r="L168" s="30">
        <f t="shared" si="19"/>
        <v>813912.0499999999</v>
      </c>
    </row>
    <row r="169" spans="2:12" ht="27.75" customHeight="1">
      <c r="B169" s="9" t="s">
        <v>44</v>
      </c>
      <c r="C169" s="48"/>
      <c r="D169" s="49"/>
      <c r="E169" s="58"/>
      <c r="F169" s="48">
        <v>200</v>
      </c>
      <c r="G169" s="28">
        <v>0</v>
      </c>
      <c r="H169" s="28">
        <v>720238</v>
      </c>
      <c r="I169" s="30">
        <f t="shared" si="12"/>
        <v>720238</v>
      </c>
      <c r="J169" s="32">
        <v>0</v>
      </c>
      <c r="K169" s="32">
        <v>719099.35</v>
      </c>
      <c r="L169" s="34">
        <f t="shared" si="19"/>
        <v>719099.35</v>
      </c>
    </row>
    <row r="170" spans="2:12" ht="19.5" customHeight="1">
      <c r="B170" s="9" t="s">
        <v>99</v>
      </c>
      <c r="C170" s="48"/>
      <c r="D170" s="49"/>
      <c r="E170" s="58"/>
      <c r="F170" s="48">
        <v>400</v>
      </c>
      <c r="G170" s="28">
        <v>0</v>
      </c>
      <c r="H170" s="28">
        <v>144812.7</v>
      </c>
      <c r="I170" s="30">
        <f>G170+H170</f>
        <v>144812.7</v>
      </c>
      <c r="J170" s="32">
        <v>0</v>
      </c>
      <c r="K170" s="32">
        <v>94812.7</v>
      </c>
      <c r="L170" s="34">
        <f>J170+K170</f>
        <v>94812.7</v>
      </c>
    </row>
    <row r="171" spans="2:12" ht="45" customHeight="1">
      <c r="B171" s="17" t="s">
        <v>250</v>
      </c>
      <c r="C171" s="50" t="s">
        <v>9</v>
      </c>
      <c r="D171" s="51" t="s">
        <v>9</v>
      </c>
      <c r="E171" s="10" t="s">
        <v>249</v>
      </c>
      <c r="F171" s="50"/>
      <c r="G171" s="29">
        <f>G172</f>
        <v>400000</v>
      </c>
      <c r="H171" s="29">
        <f>H172</f>
        <v>0</v>
      </c>
      <c r="I171" s="30">
        <f>G171+H171</f>
        <v>400000</v>
      </c>
      <c r="J171" s="33">
        <f>J172</f>
        <v>400000</v>
      </c>
      <c r="K171" s="33">
        <f>K172</f>
        <v>0</v>
      </c>
      <c r="L171" s="34">
        <f>J171+K171</f>
        <v>400000</v>
      </c>
    </row>
    <row r="172" spans="2:12" ht="19.5" customHeight="1">
      <c r="B172" s="9" t="s">
        <v>44</v>
      </c>
      <c r="C172" s="48"/>
      <c r="D172" s="49"/>
      <c r="E172" s="58"/>
      <c r="F172" s="48">
        <v>200</v>
      </c>
      <c r="G172" s="28">
        <v>400000</v>
      </c>
      <c r="H172" s="28">
        <v>0</v>
      </c>
      <c r="I172" s="30">
        <f>G172+H172</f>
        <v>400000</v>
      </c>
      <c r="J172" s="32">
        <v>400000</v>
      </c>
      <c r="K172" s="32">
        <v>0</v>
      </c>
      <c r="L172" s="34">
        <f>J172+K172</f>
        <v>400000</v>
      </c>
    </row>
    <row r="173" spans="2:12" ht="19.5" customHeight="1">
      <c r="B173" s="18" t="s">
        <v>204</v>
      </c>
      <c r="C173" s="59"/>
      <c r="D173" s="15" t="s">
        <v>9</v>
      </c>
      <c r="E173" s="19" t="s">
        <v>205</v>
      </c>
      <c r="F173" s="14" t="s">
        <v>9</v>
      </c>
      <c r="G173" s="27">
        <f>G174</f>
        <v>5347423</v>
      </c>
      <c r="H173" s="27">
        <f>H174</f>
        <v>2306020.87</v>
      </c>
      <c r="I173" s="27">
        <f aca="true" t="shared" si="20" ref="I173:I181">H173+G173</f>
        <v>7653443.87</v>
      </c>
      <c r="J173" s="31">
        <f>J174</f>
        <v>5302132.27</v>
      </c>
      <c r="K173" s="31">
        <f>K174</f>
        <v>1584789.27</v>
      </c>
      <c r="L173" s="31">
        <f aca="true" t="shared" si="21" ref="L173:L181">K173+J173</f>
        <v>6886921.539999999</v>
      </c>
    </row>
    <row r="174" spans="2:12" ht="19.5" customHeight="1">
      <c r="B174" s="18" t="s">
        <v>206</v>
      </c>
      <c r="C174" s="59"/>
      <c r="D174" s="49" t="s">
        <v>9</v>
      </c>
      <c r="E174" s="19" t="s">
        <v>207</v>
      </c>
      <c r="F174" s="48" t="s">
        <v>9</v>
      </c>
      <c r="G174" s="28">
        <f>G175+G178+G180+G185</f>
        <v>5347423</v>
      </c>
      <c r="H174" s="28">
        <f>H175+H178+H180+H183</f>
        <v>2306020.87</v>
      </c>
      <c r="I174" s="29">
        <f t="shared" si="20"/>
        <v>7653443.87</v>
      </c>
      <c r="J174" s="32">
        <f>J175+J178+J180+J185</f>
        <v>5302132.27</v>
      </c>
      <c r="K174" s="32">
        <f>K175+K178+K180+K183</f>
        <v>1584789.27</v>
      </c>
      <c r="L174" s="33">
        <f t="shared" si="21"/>
        <v>6886921.539999999</v>
      </c>
    </row>
    <row r="175" spans="2:12" ht="19.5" customHeight="1">
      <c r="B175" s="35" t="s">
        <v>208</v>
      </c>
      <c r="C175" s="59"/>
      <c r="D175" s="51" t="s">
        <v>9</v>
      </c>
      <c r="E175" s="36" t="s">
        <v>223</v>
      </c>
      <c r="F175" s="50"/>
      <c r="G175" s="29">
        <f>G176</f>
        <v>3021256</v>
      </c>
      <c r="H175" s="29">
        <f>H176+H177</f>
        <v>159014</v>
      </c>
      <c r="I175" s="29">
        <f t="shared" si="20"/>
        <v>3180270</v>
      </c>
      <c r="J175" s="29">
        <f>J176</f>
        <v>2975965.67</v>
      </c>
      <c r="K175" s="29">
        <f>K176+K177</f>
        <v>156630.28</v>
      </c>
      <c r="L175" s="29">
        <f t="shared" si="21"/>
        <v>3132595.9499999997</v>
      </c>
    </row>
    <row r="176" spans="2:12" ht="19.5" customHeight="1">
      <c r="B176" s="9" t="s">
        <v>44</v>
      </c>
      <c r="C176" s="48"/>
      <c r="D176" s="49"/>
      <c r="E176" s="58"/>
      <c r="F176" s="48">
        <v>200</v>
      </c>
      <c r="G176" s="28">
        <v>3021256</v>
      </c>
      <c r="H176" s="28">
        <v>159014</v>
      </c>
      <c r="I176" s="29">
        <f t="shared" si="20"/>
        <v>3180270</v>
      </c>
      <c r="J176" s="32">
        <v>2975965.67</v>
      </c>
      <c r="K176" s="32">
        <v>156630.28</v>
      </c>
      <c r="L176" s="33">
        <f t="shared" si="21"/>
        <v>3132595.9499999997</v>
      </c>
    </row>
    <row r="177" spans="2:12" ht="19.5" customHeight="1">
      <c r="B177" s="9" t="s">
        <v>99</v>
      </c>
      <c r="C177" s="48"/>
      <c r="D177" s="49"/>
      <c r="E177" s="58"/>
      <c r="F177" s="48">
        <v>400</v>
      </c>
      <c r="G177" s="28">
        <v>0</v>
      </c>
      <c r="H177" s="28">
        <v>0</v>
      </c>
      <c r="I177" s="29">
        <f>H177+G177</f>
        <v>0</v>
      </c>
      <c r="J177" s="32">
        <v>0</v>
      </c>
      <c r="K177" s="32">
        <v>0</v>
      </c>
      <c r="L177" s="33">
        <f>K177+J177</f>
        <v>0</v>
      </c>
    </row>
    <row r="178" spans="2:12" ht="24.75" customHeight="1">
      <c r="B178" s="9" t="s">
        <v>224</v>
      </c>
      <c r="C178" s="59"/>
      <c r="D178" s="51" t="s">
        <v>9</v>
      </c>
      <c r="E178" s="10" t="s">
        <v>225</v>
      </c>
      <c r="F178" s="50"/>
      <c r="G178" s="29">
        <f>G179</f>
        <v>0</v>
      </c>
      <c r="H178" s="29">
        <f>H179</f>
        <v>259693.95</v>
      </c>
      <c r="I178" s="29">
        <f t="shared" si="20"/>
        <v>259693.95</v>
      </c>
      <c r="J178" s="33">
        <f>J179</f>
        <v>0</v>
      </c>
      <c r="K178" s="33">
        <f>K179</f>
        <v>142015.02</v>
      </c>
      <c r="L178" s="33">
        <f t="shared" si="21"/>
        <v>142015.02</v>
      </c>
    </row>
    <row r="179" spans="2:12" ht="19.5" customHeight="1">
      <c r="B179" s="9" t="s">
        <v>44</v>
      </c>
      <c r="C179" s="48"/>
      <c r="D179" s="49"/>
      <c r="E179" s="58"/>
      <c r="F179" s="48">
        <v>200</v>
      </c>
      <c r="G179" s="28">
        <v>0</v>
      </c>
      <c r="H179" s="28">
        <v>259693.95</v>
      </c>
      <c r="I179" s="29">
        <f t="shared" si="20"/>
        <v>259693.95</v>
      </c>
      <c r="J179" s="32">
        <v>0</v>
      </c>
      <c r="K179" s="32">
        <v>142015.02</v>
      </c>
      <c r="L179" s="33">
        <f t="shared" si="21"/>
        <v>142015.02</v>
      </c>
    </row>
    <row r="180" spans="2:12" ht="19.5" customHeight="1">
      <c r="B180" s="9" t="s">
        <v>227</v>
      </c>
      <c r="C180" s="59"/>
      <c r="D180" s="51" t="s">
        <v>9</v>
      </c>
      <c r="E180" s="10" t="s">
        <v>228</v>
      </c>
      <c r="F180" s="50"/>
      <c r="G180" s="29">
        <f>G181</f>
        <v>0</v>
      </c>
      <c r="H180" s="29">
        <f>H181+H182</f>
        <v>1688959.32</v>
      </c>
      <c r="I180" s="29">
        <f t="shared" si="20"/>
        <v>1688959.32</v>
      </c>
      <c r="J180" s="29">
        <f>J181</f>
        <v>0</v>
      </c>
      <c r="K180" s="29">
        <f>K181+K182</f>
        <v>1087956.97</v>
      </c>
      <c r="L180" s="29">
        <f t="shared" si="21"/>
        <v>1087956.97</v>
      </c>
    </row>
    <row r="181" spans="2:12" ht="19.5" customHeight="1">
      <c r="B181" s="9" t="s">
        <v>44</v>
      </c>
      <c r="C181" s="48"/>
      <c r="D181" s="49"/>
      <c r="E181" s="58"/>
      <c r="F181" s="48">
        <v>200</v>
      </c>
      <c r="G181" s="28">
        <v>0</v>
      </c>
      <c r="H181" s="28">
        <v>1542697</v>
      </c>
      <c r="I181" s="29">
        <f t="shared" si="20"/>
        <v>1542697</v>
      </c>
      <c r="J181" s="32">
        <v>0</v>
      </c>
      <c r="K181" s="32">
        <v>978990.81</v>
      </c>
      <c r="L181" s="33">
        <f t="shared" si="21"/>
        <v>978990.81</v>
      </c>
    </row>
    <row r="182" spans="2:12" ht="19.5" customHeight="1">
      <c r="B182" s="9" t="s">
        <v>44</v>
      </c>
      <c r="C182" s="48"/>
      <c r="D182" s="49"/>
      <c r="E182" s="58"/>
      <c r="F182" s="48">
        <v>800</v>
      </c>
      <c r="G182" s="28">
        <v>0</v>
      </c>
      <c r="H182" s="28">
        <v>146262.32</v>
      </c>
      <c r="I182" s="29">
        <f>H182+G182</f>
        <v>146262.32</v>
      </c>
      <c r="J182" s="32">
        <v>0</v>
      </c>
      <c r="K182" s="32">
        <v>108966.16</v>
      </c>
      <c r="L182" s="33">
        <f>K182+J182</f>
        <v>108966.16</v>
      </c>
    </row>
    <row r="183" spans="2:12" ht="41.25" customHeight="1">
      <c r="B183" s="9" t="s">
        <v>236</v>
      </c>
      <c r="C183" s="59"/>
      <c r="D183" s="51" t="s">
        <v>9</v>
      </c>
      <c r="E183" s="10" t="s">
        <v>253</v>
      </c>
      <c r="F183" s="50"/>
      <c r="G183" s="29">
        <f>G184</f>
        <v>0</v>
      </c>
      <c r="H183" s="29">
        <f>H184</f>
        <v>198353.6</v>
      </c>
      <c r="I183" s="29">
        <f>H183+G183</f>
        <v>198353.6</v>
      </c>
      <c r="J183" s="33">
        <f>J184</f>
        <v>0</v>
      </c>
      <c r="K183" s="33">
        <f>K184</f>
        <v>198187</v>
      </c>
      <c r="L183" s="33">
        <f>K183+J183</f>
        <v>198187</v>
      </c>
    </row>
    <row r="184" spans="2:12" ht="19.5" customHeight="1">
      <c r="B184" s="9" t="s">
        <v>44</v>
      </c>
      <c r="C184" s="48"/>
      <c r="D184" s="49"/>
      <c r="E184" s="58"/>
      <c r="F184" s="48">
        <v>200</v>
      </c>
      <c r="G184" s="28">
        <v>0</v>
      </c>
      <c r="H184" s="28">
        <v>198353.6</v>
      </c>
      <c r="I184" s="29">
        <f>H184+G184</f>
        <v>198353.6</v>
      </c>
      <c r="J184" s="32">
        <v>0</v>
      </c>
      <c r="K184" s="32">
        <v>198187</v>
      </c>
      <c r="L184" s="33">
        <f>K184+J184</f>
        <v>198187</v>
      </c>
    </row>
    <row r="185" spans="2:12" ht="41.25" customHeight="1">
      <c r="B185" s="9" t="s">
        <v>236</v>
      </c>
      <c r="C185" s="59"/>
      <c r="D185" s="51" t="s">
        <v>9</v>
      </c>
      <c r="E185" s="10" t="s">
        <v>254</v>
      </c>
      <c r="F185" s="50"/>
      <c r="G185" s="29">
        <f>G186</f>
        <v>2326167</v>
      </c>
      <c r="H185" s="29">
        <f>H186</f>
        <v>0</v>
      </c>
      <c r="I185" s="29">
        <f>H185+G185</f>
        <v>2326167</v>
      </c>
      <c r="J185" s="33">
        <f>J186</f>
        <v>2326166.6</v>
      </c>
      <c r="K185" s="33">
        <f>K186</f>
        <v>0</v>
      </c>
      <c r="L185" s="33">
        <f>K185+J185</f>
        <v>2326166.6</v>
      </c>
    </row>
    <row r="186" spans="2:12" ht="19.5" customHeight="1">
      <c r="B186" s="9" t="s">
        <v>44</v>
      </c>
      <c r="C186" s="48"/>
      <c r="D186" s="49"/>
      <c r="E186" s="58"/>
      <c r="F186" s="48">
        <v>200</v>
      </c>
      <c r="G186" s="28">
        <v>2326167</v>
      </c>
      <c r="H186" s="28">
        <v>0</v>
      </c>
      <c r="I186" s="29">
        <f>H186+G186</f>
        <v>2326167</v>
      </c>
      <c r="J186" s="32">
        <v>2326166.6</v>
      </c>
      <c r="K186" s="32">
        <v>0</v>
      </c>
      <c r="L186" s="33">
        <f>K186+J186</f>
        <v>2326166.6</v>
      </c>
    </row>
    <row r="187" spans="2:12" ht="19.5" customHeight="1">
      <c r="B187" s="40" t="s">
        <v>151</v>
      </c>
      <c r="C187" s="41" t="s">
        <v>9</v>
      </c>
      <c r="D187" s="42" t="s">
        <v>152</v>
      </c>
      <c r="E187" s="43" t="s">
        <v>9</v>
      </c>
      <c r="F187" s="41" t="s">
        <v>9</v>
      </c>
      <c r="G187" s="44">
        <f aca="true" t="shared" si="22" ref="G187:K190">G188</f>
        <v>0</v>
      </c>
      <c r="H187" s="44">
        <f t="shared" si="22"/>
        <v>5756565</v>
      </c>
      <c r="I187" s="44">
        <f t="shared" si="12"/>
        <v>5756565</v>
      </c>
      <c r="J187" s="45">
        <f t="shared" si="22"/>
        <v>0</v>
      </c>
      <c r="K187" s="45">
        <f t="shared" si="22"/>
        <v>5362792.83</v>
      </c>
      <c r="L187" s="45">
        <f aca="true" t="shared" si="23" ref="L187:L228">J187+K187</f>
        <v>5362792.83</v>
      </c>
    </row>
    <row r="188" spans="2:12" ht="19.5" customHeight="1">
      <c r="B188" s="13" t="s">
        <v>80</v>
      </c>
      <c r="C188" s="14"/>
      <c r="D188" s="15"/>
      <c r="E188" s="16" t="s">
        <v>81</v>
      </c>
      <c r="F188" s="14"/>
      <c r="G188" s="27">
        <f t="shared" si="22"/>
        <v>0</v>
      </c>
      <c r="H188" s="27">
        <f t="shared" si="22"/>
        <v>5756565</v>
      </c>
      <c r="I188" s="30">
        <f t="shared" si="12"/>
        <v>5756565</v>
      </c>
      <c r="J188" s="31">
        <f t="shared" si="22"/>
        <v>0</v>
      </c>
      <c r="K188" s="31">
        <f t="shared" si="22"/>
        <v>5362792.83</v>
      </c>
      <c r="L188" s="34">
        <f t="shared" si="23"/>
        <v>5362792.83</v>
      </c>
    </row>
    <row r="189" spans="2:12" ht="51.75" customHeight="1">
      <c r="B189" s="11" t="s">
        <v>100</v>
      </c>
      <c r="C189" s="14"/>
      <c r="D189" s="15"/>
      <c r="E189" s="12" t="s">
        <v>101</v>
      </c>
      <c r="F189" s="14"/>
      <c r="G189" s="27">
        <f t="shared" si="22"/>
        <v>0</v>
      </c>
      <c r="H189" s="27">
        <f t="shared" si="22"/>
        <v>5756565</v>
      </c>
      <c r="I189" s="30">
        <f t="shared" si="12"/>
        <v>5756565</v>
      </c>
      <c r="J189" s="31">
        <f t="shared" si="22"/>
        <v>0</v>
      </c>
      <c r="K189" s="31">
        <f t="shared" si="22"/>
        <v>5362792.83</v>
      </c>
      <c r="L189" s="34">
        <f t="shared" si="23"/>
        <v>5362792.83</v>
      </c>
    </row>
    <row r="190" spans="2:12" ht="19.5" customHeight="1">
      <c r="B190" s="11" t="s">
        <v>135</v>
      </c>
      <c r="C190" s="48"/>
      <c r="D190" s="49"/>
      <c r="E190" s="12" t="s">
        <v>136</v>
      </c>
      <c r="F190" s="48"/>
      <c r="G190" s="28">
        <f t="shared" si="22"/>
        <v>0</v>
      </c>
      <c r="H190" s="28">
        <f t="shared" si="22"/>
        <v>5756565</v>
      </c>
      <c r="I190" s="30">
        <f t="shared" si="12"/>
        <v>5756565</v>
      </c>
      <c r="J190" s="32">
        <f t="shared" si="22"/>
        <v>0</v>
      </c>
      <c r="K190" s="32">
        <f t="shared" si="22"/>
        <v>5362792.83</v>
      </c>
      <c r="L190" s="34">
        <f t="shared" si="23"/>
        <v>5362792.83</v>
      </c>
    </row>
    <row r="191" spans="2:12" ht="19.5" customHeight="1">
      <c r="B191" s="17" t="s">
        <v>153</v>
      </c>
      <c r="C191" s="50"/>
      <c r="D191" s="51"/>
      <c r="E191" s="10" t="s">
        <v>154</v>
      </c>
      <c r="F191" s="50"/>
      <c r="G191" s="29">
        <f>G192+G193+G194</f>
        <v>0</v>
      </c>
      <c r="H191" s="29">
        <f>H192+H193+H194</f>
        <v>5756565</v>
      </c>
      <c r="I191" s="30">
        <f t="shared" si="12"/>
        <v>5756565</v>
      </c>
      <c r="J191" s="33">
        <f>J192+J193+J194</f>
        <v>0</v>
      </c>
      <c r="K191" s="33">
        <f>K192+K193+K194</f>
        <v>5362792.83</v>
      </c>
      <c r="L191" s="34">
        <f t="shared" si="23"/>
        <v>5362792.83</v>
      </c>
    </row>
    <row r="192" spans="2:12" ht="19.5" customHeight="1">
      <c r="B192" s="17" t="s">
        <v>16</v>
      </c>
      <c r="C192" s="48"/>
      <c r="D192" s="49"/>
      <c r="E192" s="58"/>
      <c r="F192" s="48">
        <v>100</v>
      </c>
      <c r="G192" s="28">
        <v>0</v>
      </c>
      <c r="H192" s="28">
        <v>4484477</v>
      </c>
      <c r="I192" s="30">
        <f t="shared" si="12"/>
        <v>4484477</v>
      </c>
      <c r="J192" s="32">
        <v>0</v>
      </c>
      <c r="K192" s="32">
        <v>4484476.97</v>
      </c>
      <c r="L192" s="34">
        <f t="shared" si="23"/>
        <v>4484476.97</v>
      </c>
    </row>
    <row r="193" spans="2:12" ht="19.5" customHeight="1">
      <c r="B193" s="9" t="s">
        <v>44</v>
      </c>
      <c r="C193" s="50"/>
      <c r="D193" s="51"/>
      <c r="E193" s="10"/>
      <c r="F193" s="48">
        <v>200</v>
      </c>
      <c r="G193" s="29">
        <v>0</v>
      </c>
      <c r="H193" s="29">
        <v>1182151</v>
      </c>
      <c r="I193" s="30">
        <f t="shared" si="12"/>
        <v>1182151</v>
      </c>
      <c r="J193" s="33">
        <v>0</v>
      </c>
      <c r="K193" s="33">
        <v>788378.83</v>
      </c>
      <c r="L193" s="34">
        <f t="shared" si="23"/>
        <v>788378.83</v>
      </c>
    </row>
    <row r="194" spans="2:12" ht="19.5" customHeight="1">
      <c r="B194" s="17" t="s">
        <v>22</v>
      </c>
      <c r="C194" s="48"/>
      <c r="D194" s="49"/>
      <c r="E194" s="58"/>
      <c r="F194" s="48">
        <v>800</v>
      </c>
      <c r="G194" s="28"/>
      <c r="H194" s="28">
        <v>89937</v>
      </c>
      <c r="I194" s="30">
        <f t="shared" si="12"/>
        <v>89937</v>
      </c>
      <c r="J194" s="32"/>
      <c r="K194" s="32">
        <v>89937.03</v>
      </c>
      <c r="L194" s="34">
        <f t="shared" si="23"/>
        <v>89937.03</v>
      </c>
    </row>
    <row r="195" spans="2:12" ht="19.5" customHeight="1">
      <c r="B195" s="40" t="s">
        <v>155</v>
      </c>
      <c r="C195" s="41" t="s">
        <v>9</v>
      </c>
      <c r="D195" s="42" t="s">
        <v>156</v>
      </c>
      <c r="E195" s="43" t="s">
        <v>9</v>
      </c>
      <c r="F195" s="41" t="s">
        <v>9</v>
      </c>
      <c r="G195" s="44">
        <v>0</v>
      </c>
      <c r="H195" s="44">
        <f>H196</f>
        <v>68617.2</v>
      </c>
      <c r="I195" s="44">
        <f aca="true" t="shared" si="24" ref="I195:I255">G195+H195</f>
        <v>68617.2</v>
      </c>
      <c r="J195" s="45">
        <v>0</v>
      </c>
      <c r="K195" s="45">
        <f>K196</f>
        <v>68617.2</v>
      </c>
      <c r="L195" s="45">
        <f t="shared" si="23"/>
        <v>68617.2</v>
      </c>
    </row>
    <row r="196" spans="2:12" ht="19.5" customHeight="1">
      <c r="B196" s="13" t="s">
        <v>157</v>
      </c>
      <c r="C196" s="14"/>
      <c r="D196" s="15"/>
      <c r="E196" s="16" t="s">
        <v>158</v>
      </c>
      <c r="F196" s="14"/>
      <c r="G196" s="27"/>
      <c r="H196" s="27">
        <f>H197</f>
        <v>68617.2</v>
      </c>
      <c r="I196" s="30">
        <f t="shared" si="24"/>
        <v>68617.2</v>
      </c>
      <c r="J196" s="31"/>
      <c r="K196" s="31">
        <f>K197</f>
        <v>68617.2</v>
      </c>
      <c r="L196" s="34">
        <f t="shared" si="23"/>
        <v>68617.2</v>
      </c>
    </row>
    <row r="197" spans="2:12" ht="19.5" customHeight="1">
      <c r="B197" s="11" t="s">
        <v>159</v>
      </c>
      <c r="C197" s="14"/>
      <c r="D197" s="15"/>
      <c r="E197" s="12" t="s">
        <v>160</v>
      </c>
      <c r="F197" s="14"/>
      <c r="G197" s="27"/>
      <c r="H197" s="27">
        <f>H198</f>
        <v>68617.2</v>
      </c>
      <c r="I197" s="30">
        <f t="shared" si="24"/>
        <v>68617.2</v>
      </c>
      <c r="J197" s="31"/>
      <c r="K197" s="31">
        <f>K198</f>
        <v>68617.2</v>
      </c>
      <c r="L197" s="34">
        <f t="shared" si="23"/>
        <v>68617.2</v>
      </c>
    </row>
    <row r="198" spans="2:12" ht="19.5" customHeight="1">
      <c r="B198" s="11" t="s">
        <v>161</v>
      </c>
      <c r="C198" s="48"/>
      <c r="D198" s="49"/>
      <c r="E198" s="12" t="s">
        <v>162</v>
      </c>
      <c r="F198" s="48"/>
      <c r="G198" s="28"/>
      <c r="H198" s="28">
        <f>H199</f>
        <v>68617.2</v>
      </c>
      <c r="I198" s="30">
        <f t="shared" si="24"/>
        <v>68617.2</v>
      </c>
      <c r="J198" s="32"/>
      <c r="K198" s="32">
        <f>K199</f>
        <v>68617.2</v>
      </c>
      <c r="L198" s="34">
        <f t="shared" si="23"/>
        <v>68617.2</v>
      </c>
    </row>
    <row r="199" spans="2:12" ht="19.5" customHeight="1">
      <c r="B199" s="9" t="s">
        <v>229</v>
      </c>
      <c r="C199" s="50"/>
      <c r="D199" s="51"/>
      <c r="E199" s="10" t="s">
        <v>230</v>
      </c>
      <c r="F199" s="50"/>
      <c r="G199" s="29"/>
      <c r="H199" s="29">
        <f>H200+H201</f>
        <v>68617.2</v>
      </c>
      <c r="I199" s="30">
        <f t="shared" si="24"/>
        <v>68617.2</v>
      </c>
      <c r="J199" s="29"/>
      <c r="K199" s="29">
        <f>K200+K201</f>
        <v>68617.2</v>
      </c>
      <c r="L199" s="30">
        <f t="shared" si="23"/>
        <v>68617.2</v>
      </c>
    </row>
    <row r="200" spans="2:12" ht="19.5" customHeight="1">
      <c r="B200" s="9" t="s">
        <v>44</v>
      </c>
      <c r="C200" s="48"/>
      <c r="D200" s="49"/>
      <c r="E200" s="58"/>
      <c r="F200" s="48">
        <v>200</v>
      </c>
      <c r="G200" s="28"/>
      <c r="H200" s="28">
        <v>0</v>
      </c>
      <c r="I200" s="30">
        <f t="shared" si="24"/>
        <v>0</v>
      </c>
      <c r="J200" s="32"/>
      <c r="K200" s="32">
        <v>0</v>
      </c>
      <c r="L200" s="34">
        <f t="shared" si="23"/>
        <v>0</v>
      </c>
    </row>
    <row r="201" spans="2:12" ht="19.5" customHeight="1">
      <c r="B201" s="9" t="s">
        <v>27</v>
      </c>
      <c r="C201" s="48"/>
      <c r="D201" s="49"/>
      <c r="E201" s="58"/>
      <c r="F201" s="48">
        <v>500</v>
      </c>
      <c r="G201" s="28"/>
      <c r="H201" s="28">
        <v>68617.2</v>
      </c>
      <c r="I201" s="30">
        <f>G201+H201</f>
        <v>68617.2</v>
      </c>
      <c r="J201" s="32"/>
      <c r="K201" s="32">
        <v>68617.2</v>
      </c>
      <c r="L201" s="34">
        <f>J201+K201</f>
        <v>68617.2</v>
      </c>
    </row>
    <row r="202" spans="2:12" ht="19.5" customHeight="1">
      <c r="B202" s="40" t="s">
        <v>164</v>
      </c>
      <c r="C202" s="41" t="s">
        <v>9</v>
      </c>
      <c r="D202" s="42" t="s">
        <v>165</v>
      </c>
      <c r="E202" s="43" t="s">
        <v>9</v>
      </c>
      <c r="F202" s="41" t="s">
        <v>9</v>
      </c>
      <c r="G202" s="44">
        <f>G203+G210</f>
        <v>2114066.3</v>
      </c>
      <c r="H202" s="44">
        <f>H203</f>
        <v>11137774.73</v>
      </c>
      <c r="I202" s="44">
        <f t="shared" si="24"/>
        <v>13251841.030000001</v>
      </c>
      <c r="J202" s="45">
        <f>J203</f>
        <v>2114064.4</v>
      </c>
      <c r="K202" s="45">
        <f>K203</f>
        <v>8965817.63</v>
      </c>
      <c r="L202" s="45">
        <f t="shared" si="23"/>
        <v>11079882.030000001</v>
      </c>
    </row>
    <row r="203" spans="2:12" ht="19.5" customHeight="1">
      <c r="B203" s="20" t="s">
        <v>166</v>
      </c>
      <c r="C203" s="14"/>
      <c r="D203" s="15"/>
      <c r="E203" s="16" t="s">
        <v>158</v>
      </c>
      <c r="F203" s="14"/>
      <c r="G203" s="27">
        <f>G204</f>
        <v>467873.3</v>
      </c>
      <c r="H203" s="27">
        <f>H204</f>
        <v>11137774.73</v>
      </c>
      <c r="I203" s="30">
        <f t="shared" si="24"/>
        <v>11605648.030000001</v>
      </c>
      <c r="J203" s="31">
        <f>J204</f>
        <v>2114064.4</v>
      </c>
      <c r="K203" s="31">
        <f>K204</f>
        <v>8965817.63</v>
      </c>
      <c r="L203" s="34">
        <f t="shared" si="23"/>
        <v>11079882.030000001</v>
      </c>
    </row>
    <row r="204" spans="2:12" ht="19.5" customHeight="1">
      <c r="B204" s="11" t="s">
        <v>159</v>
      </c>
      <c r="C204" s="14"/>
      <c r="D204" s="15"/>
      <c r="E204" s="12" t="s">
        <v>160</v>
      </c>
      <c r="F204" s="14"/>
      <c r="G204" s="27">
        <f>G205</f>
        <v>467873.3</v>
      </c>
      <c r="H204" s="27">
        <f>H205+H214+H217</f>
        <v>11137774.73</v>
      </c>
      <c r="I204" s="30">
        <f t="shared" si="24"/>
        <v>11605648.030000001</v>
      </c>
      <c r="J204" s="31">
        <f>J205</f>
        <v>2114064.4</v>
      </c>
      <c r="K204" s="31">
        <f>K205+K214+K217</f>
        <v>8965817.63</v>
      </c>
      <c r="L204" s="34">
        <f t="shared" si="23"/>
        <v>11079882.030000001</v>
      </c>
    </row>
    <row r="205" spans="2:12" ht="34.5" customHeight="1">
      <c r="B205" s="11" t="s">
        <v>167</v>
      </c>
      <c r="C205" s="48"/>
      <c r="D205" s="49"/>
      <c r="E205" s="12" t="s">
        <v>168</v>
      </c>
      <c r="F205" s="48"/>
      <c r="G205" s="28">
        <f>G206+G215+G217+G213</f>
        <v>467873.3</v>
      </c>
      <c r="H205" s="28">
        <f>H206+H208+H213</f>
        <v>11117774.73</v>
      </c>
      <c r="I205" s="30">
        <f t="shared" si="24"/>
        <v>11585648.030000001</v>
      </c>
      <c r="J205" s="32">
        <f>J206+J215+J217+J210+J212</f>
        <v>2114064.4</v>
      </c>
      <c r="K205" s="32">
        <f>K206+K208+K212</f>
        <v>8945817.63</v>
      </c>
      <c r="L205" s="34">
        <f t="shared" si="23"/>
        <v>11059882.030000001</v>
      </c>
    </row>
    <row r="206" spans="2:12" ht="28.5" customHeight="1">
      <c r="B206" s="9" t="s">
        <v>169</v>
      </c>
      <c r="C206" s="50"/>
      <c r="D206" s="51"/>
      <c r="E206" s="10" t="s">
        <v>170</v>
      </c>
      <c r="F206" s="50"/>
      <c r="G206" s="29">
        <f>G207</f>
        <v>0</v>
      </c>
      <c r="H206" s="29">
        <f>H207</f>
        <v>10939407</v>
      </c>
      <c r="I206" s="30">
        <f t="shared" si="24"/>
        <v>10939407</v>
      </c>
      <c r="J206" s="33">
        <f>J207</f>
        <v>0</v>
      </c>
      <c r="K206" s="33">
        <f>K207</f>
        <v>8767448</v>
      </c>
      <c r="L206" s="34">
        <f t="shared" si="23"/>
        <v>8767448</v>
      </c>
    </row>
    <row r="207" spans="2:12" ht="19.5" customHeight="1">
      <c r="B207" s="9" t="s">
        <v>163</v>
      </c>
      <c r="C207" s="48"/>
      <c r="D207" s="49"/>
      <c r="E207" s="58"/>
      <c r="F207" s="48">
        <v>600</v>
      </c>
      <c r="G207" s="28">
        <v>0</v>
      </c>
      <c r="H207" s="28">
        <v>10939407</v>
      </c>
      <c r="I207" s="30">
        <f t="shared" si="24"/>
        <v>10939407</v>
      </c>
      <c r="J207" s="32">
        <v>0</v>
      </c>
      <c r="K207" s="32">
        <v>8767448</v>
      </c>
      <c r="L207" s="34">
        <f t="shared" si="23"/>
        <v>8767448</v>
      </c>
    </row>
    <row r="208" spans="2:12" ht="19.5" customHeight="1">
      <c r="B208" s="9" t="s">
        <v>209</v>
      </c>
      <c r="C208" s="50"/>
      <c r="D208" s="51"/>
      <c r="E208" s="10" t="s">
        <v>210</v>
      </c>
      <c r="F208" s="50"/>
      <c r="G208" s="29">
        <f>G209</f>
        <v>0</v>
      </c>
      <c r="H208" s="29">
        <f>H209</f>
        <v>130867.73</v>
      </c>
      <c r="I208" s="30">
        <f aca="true" t="shared" si="25" ref="I208:I213">G208+H208</f>
        <v>130867.73</v>
      </c>
      <c r="J208" s="33">
        <f>J209</f>
        <v>0</v>
      </c>
      <c r="K208" s="33">
        <f>K209</f>
        <v>130867.73</v>
      </c>
      <c r="L208" s="34">
        <f t="shared" si="23"/>
        <v>130867.73</v>
      </c>
    </row>
    <row r="209" spans="2:12" ht="19.5" customHeight="1">
      <c r="B209" s="9" t="s">
        <v>27</v>
      </c>
      <c r="C209" s="48"/>
      <c r="D209" s="49"/>
      <c r="E209" s="58"/>
      <c r="F209" s="48">
        <v>500</v>
      </c>
      <c r="G209" s="28">
        <v>0</v>
      </c>
      <c r="H209" s="28">
        <v>130867.73</v>
      </c>
      <c r="I209" s="30">
        <f t="shared" si="25"/>
        <v>130867.73</v>
      </c>
      <c r="J209" s="32">
        <v>0</v>
      </c>
      <c r="K209" s="32">
        <v>130867.73</v>
      </c>
      <c r="L209" s="34">
        <f t="shared" si="23"/>
        <v>130867.73</v>
      </c>
    </row>
    <row r="210" spans="2:12" ht="19.5" customHeight="1">
      <c r="B210" s="9" t="s">
        <v>211</v>
      </c>
      <c r="C210" s="50"/>
      <c r="D210" s="51"/>
      <c r="E210" s="10" t="s">
        <v>231</v>
      </c>
      <c r="F210" s="50"/>
      <c r="G210" s="29">
        <f>G211</f>
        <v>1646193</v>
      </c>
      <c r="H210" s="29">
        <f>H211</f>
        <v>0</v>
      </c>
      <c r="I210" s="30">
        <f t="shared" si="25"/>
        <v>1646193</v>
      </c>
      <c r="J210" s="33">
        <f>J211</f>
        <v>1646193</v>
      </c>
      <c r="K210" s="33">
        <f>K211</f>
        <v>0</v>
      </c>
      <c r="L210" s="34">
        <f t="shared" si="23"/>
        <v>1646193</v>
      </c>
    </row>
    <row r="211" spans="2:12" ht="19.5" customHeight="1">
      <c r="B211" s="9" t="s">
        <v>163</v>
      </c>
      <c r="C211" s="48"/>
      <c r="D211" s="49"/>
      <c r="E211" s="58"/>
      <c r="F211" s="48">
        <v>600</v>
      </c>
      <c r="G211" s="28">
        <v>1646193</v>
      </c>
      <c r="H211" s="28">
        <v>0</v>
      </c>
      <c r="I211" s="30">
        <f t="shared" si="25"/>
        <v>1646193</v>
      </c>
      <c r="J211" s="32">
        <v>1646193</v>
      </c>
      <c r="K211" s="32">
        <v>0</v>
      </c>
      <c r="L211" s="34">
        <f t="shared" si="23"/>
        <v>1646193</v>
      </c>
    </row>
    <row r="212" spans="2:12" ht="19.5" customHeight="1">
      <c r="B212" s="9"/>
      <c r="C212" s="50"/>
      <c r="D212" s="51"/>
      <c r="E212" s="10" t="s">
        <v>238</v>
      </c>
      <c r="F212" s="50"/>
      <c r="G212" s="29">
        <f>G213</f>
        <v>467873.3</v>
      </c>
      <c r="H212" s="29">
        <f>H213</f>
        <v>47500</v>
      </c>
      <c r="I212" s="30">
        <f t="shared" si="25"/>
        <v>515373.3</v>
      </c>
      <c r="J212" s="33">
        <f>J213</f>
        <v>467871.4</v>
      </c>
      <c r="K212" s="33">
        <f>K213</f>
        <v>47501.9</v>
      </c>
      <c r="L212" s="34">
        <f t="shared" si="23"/>
        <v>515373.30000000005</v>
      </c>
    </row>
    <row r="213" spans="2:12" ht="19.5" customHeight="1">
      <c r="B213" s="9" t="s">
        <v>163</v>
      </c>
      <c r="C213" s="48"/>
      <c r="D213" s="49"/>
      <c r="E213" s="58"/>
      <c r="F213" s="48">
        <v>600</v>
      </c>
      <c r="G213" s="28">
        <v>467873.3</v>
      </c>
      <c r="H213" s="28">
        <v>47500</v>
      </c>
      <c r="I213" s="30">
        <f t="shared" si="25"/>
        <v>515373.3</v>
      </c>
      <c r="J213" s="32">
        <v>467871.4</v>
      </c>
      <c r="K213" s="32">
        <v>47501.9</v>
      </c>
      <c r="L213" s="34">
        <f t="shared" si="23"/>
        <v>515373.30000000005</v>
      </c>
    </row>
    <row r="214" spans="2:12" ht="19.5" customHeight="1">
      <c r="B214" s="11" t="s">
        <v>171</v>
      </c>
      <c r="C214" s="48"/>
      <c r="D214" s="49"/>
      <c r="E214" s="12" t="s">
        <v>172</v>
      </c>
      <c r="F214" s="48"/>
      <c r="G214" s="28"/>
      <c r="H214" s="28">
        <f>H215</f>
        <v>20000</v>
      </c>
      <c r="I214" s="30">
        <f t="shared" si="24"/>
        <v>20000</v>
      </c>
      <c r="J214" s="32"/>
      <c r="K214" s="32">
        <f>K215</f>
        <v>20000</v>
      </c>
      <c r="L214" s="34">
        <f t="shared" si="23"/>
        <v>20000</v>
      </c>
    </row>
    <row r="215" spans="2:12" ht="32.25" customHeight="1">
      <c r="B215" s="9" t="s">
        <v>171</v>
      </c>
      <c r="C215" s="50"/>
      <c r="D215" s="51"/>
      <c r="E215" s="10" t="s">
        <v>173</v>
      </c>
      <c r="F215" s="50"/>
      <c r="G215" s="29"/>
      <c r="H215" s="29">
        <f>H216</f>
        <v>20000</v>
      </c>
      <c r="I215" s="30">
        <f t="shared" si="24"/>
        <v>20000</v>
      </c>
      <c r="J215" s="33"/>
      <c r="K215" s="33">
        <f>K216</f>
        <v>20000</v>
      </c>
      <c r="L215" s="34">
        <f t="shared" si="23"/>
        <v>20000</v>
      </c>
    </row>
    <row r="216" spans="2:12" ht="19.5" customHeight="1">
      <c r="B216" s="9" t="s">
        <v>163</v>
      </c>
      <c r="C216" s="48"/>
      <c r="D216" s="49"/>
      <c r="E216" s="58"/>
      <c r="F216" s="48">
        <v>600</v>
      </c>
      <c r="G216" s="28"/>
      <c r="H216" s="28">
        <v>20000</v>
      </c>
      <c r="I216" s="30">
        <f t="shared" si="24"/>
        <v>20000</v>
      </c>
      <c r="J216" s="32"/>
      <c r="K216" s="32">
        <v>20000</v>
      </c>
      <c r="L216" s="34">
        <f t="shared" si="23"/>
        <v>20000</v>
      </c>
    </row>
    <row r="217" spans="2:12" ht="19.5" customHeight="1">
      <c r="B217" s="11" t="s">
        <v>174</v>
      </c>
      <c r="C217" s="48"/>
      <c r="D217" s="49"/>
      <c r="E217" s="12" t="s">
        <v>175</v>
      </c>
      <c r="F217" s="48"/>
      <c r="G217" s="28"/>
      <c r="H217" s="28">
        <f>H218</f>
        <v>0</v>
      </c>
      <c r="I217" s="30">
        <f t="shared" si="24"/>
        <v>0</v>
      </c>
      <c r="J217" s="32"/>
      <c r="K217" s="32">
        <f>K218</f>
        <v>0</v>
      </c>
      <c r="L217" s="34">
        <f t="shared" si="23"/>
        <v>0</v>
      </c>
    </row>
    <row r="218" spans="2:12" ht="19.5" customHeight="1">
      <c r="B218" s="9" t="s">
        <v>174</v>
      </c>
      <c r="C218" s="50"/>
      <c r="D218" s="51"/>
      <c r="E218" s="10" t="s">
        <v>176</v>
      </c>
      <c r="F218" s="50"/>
      <c r="G218" s="29"/>
      <c r="H218" s="29">
        <f>H219</f>
        <v>0</v>
      </c>
      <c r="I218" s="30">
        <f t="shared" si="24"/>
        <v>0</v>
      </c>
      <c r="J218" s="33"/>
      <c r="K218" s="33">
        <f>K219</f>
        <v>0</v>
      </c>
      <c r="L218" s="34">
        <f t="shared" si="23"/>
        <v>0</v>
      </c>
    </row>
    <row r="219" spans="2:12" ht="19.5" customHeight="1">
      <c r="B219" s="9" t="s">
        <v>163</v>
      </c>
      <c r="C219" s="48"/>
      <c r="D219" s="49"/>
      <c r="E219" s="58"/>
      <c r="F219" s="48">
        <v>600</v>
      </c>
      <c r="G219" s="28"/>
      <c r="H219" s="28">
        <v>0</v>
      </c>
      <c r="I219" s="30">
        <f t="shared" si="24"/>
        <v>0</v>
      </c>
      <c r="J219" s="32"/>
      <c r="K219" s="32">
        <v>0</v>
      </c>
      <c r="L219" s="34">
        <f t="shared" si="23"/>
        <v>0</v>
      </c>
    </row>
    <row r="220" spans="2:12" ht="19.5" customHeight="1">
      <c r="B220" s="40" t="s">
        <v>232</v>
      </c>
      <c r="C220" s="41" t="s">
        <v>9</v>
      </c>
      <c r="D220" s="42" t="s">
        <v>177</v>
      </c>
      <c r="E220" s="43" t="s">
        <v>9</v>
      </c>
      <c r="F220" s="41" t="s">
        <v>9</v>
      </c>
      <c r="G220" s="44">
        <f aca="true" t="shared" si="26" ref="G220:K223">G221</f>
        <v>0</v>
      </c>
      <c r="H220" s="44">
        <f t="shared" si="26"/>
        <v>841963</v>
      </c>
      <c r="I220" s="44">
        <f t="shared" si="24"/>
        <v>841963</v>
      </c>
      <c r="J220" s="45">
        <f t="shared" si="26"/>
        <v>0</v>
      </c>
      <c r="K220" s="45">
        <f t="shared" si="26"/>
        <v>824080.99</v>
      </c>
      <c r="L220" s="45">
        <f t="shared" si="23"/>
        <v>824080.99</v>
      </c>
    </row>
    <row r="221" spans="2:12" ht="55.5" customHeight="1">
      <c r="B221" s="13" t="s">
        <v>34</v>
      </c>
      <c r="C221" s="14"/>
      <c r="D221" s="15"/>
      <c r="E221" s="16" t="s">
        <v>35</v>
      </c>
      <c r="F221" s="14"/>
      <c r="G221" s="27">
        <f t="shared" si="26"/>
        <v>0</v>
      </c>
      <c r="H221" s="27">
        <f t="shared" si="26"/>
        <v>841963</v>
      </c>
      <c r="I221" s="30">
        <f t="shared" si="24"/>
        <v>841963</v>
      </c>
      <c r="J221" s="31">
        <f t="shared" si="26"/>
        <v>0</v>
      </c>
      <c r="K221" s="31">
        <f t="shared" si="26"/>
        <v>824080.99</v>
      </c>
      <c r="L221" s="34">
        <f t="shared" si="23"/>
        <v>824080.99</v>
      </c>
    </row>
    <row r="222" spans="2:12" ht="19.5" customHeight="1">
      <c r="B222" s="11" t="s">
        <v>36</v>
      </c>
      <c r="C222" s="14"/>
      <c r="D222" s="15"/>
      <c r="E222" s="12" t="s">
        <v>37</v>
      </c>
      <c r="F222" s="14"/>
      <c r="G222" s="27">
        <f t="shared" si="26"/>
        <v>0</v>
      </c>
      <c r="H222" s="27">
        <f t="shared" si="26"/>
        <v>841963</v>
      </c>
      <c r="I222" s="30">
        <f t="shared" si="24"/>
        <v>841963</v>
      </c>
      <c r="J222" s="31">
        <f t="shared" si="26"/>
        <v>0</v>
      </c>
      <c r="K222" s="31">
        <f t="shared" si="26"/>
        <v>824080.99</v>
      </c>
      <c r="L222" s="34">
        <f t="shared" si="23"/>
        <v>824080.99</v>
      </c>
    </row>
    <row r="223" spans="2:12" ht="19.5" customHeight="1">
      <c r="B223" s="11" t="s">
        <v>178</v>
      </c>
      <c r="C223" s="48"/>
      <c r="D223" s="49"/>
      <c r="E223" s="12" t="s">
        <v>179</v>
      </c>
      <c r="F223" s="48"/>
      <c r="G223" s="28">
        <f t="shared" si="26"/>
        <v>0</v>
      </c>
      <c r="H223" s="28">
        <f>H224+H227</f>
        <v>841963</v>
      </c>
      <c r="I223" s="30">
        <f t="shared" si="24"/>
        <v>841963</v>
      </c>
      <c r="J223" s="32">
        <f t="shared" si="26"/>
        <v>0</v>
      </c>
      <c r="K223" s="32">
        <f>K224+K227</f>
        <v>824080.99</v>
      </c>
      <c r="L223" s="34">
        <f t="shared" si="23"/>
        <v>824080.99</v>
      </c>
    </row>
    <row r="224" spans="2:12" ht="19.5" customHeight="1">
      <c r="B224" s="9" t="s">
        <v>180</v>
      </c>
      <c r="C224" s="50"/>
      <c r="D224" s="51"/>
      <c r="E224" s="10" t="s">
        <v>181</v>
      </c>
      <c r="F224" s="50"/>
      <c r="G224" s="29">
        <f>G225+G226</f>
        <v>0</v>
      </c>
      <c r="H224" s="29">
        <f>H225+H226</f>
        <v>791963</v>
      </c>
      <c r="I224" s="30">
        <f t="shared" si="24"/>
        <v>791963</v>
      </c>
      <c r="J224" s="33">
        <f>J225+J226</f>
        <v>0</v>
      </c>
      <c r="K224" s="33">
        <f>K225+K226</f>
        <v>774080.99</v>
      </c>
      <c r="L224" s="34">
        <f t="shared" si="23"/>
        <v>774080.99</v>
      </c>
    </row>
    <row r="225" spans="2:12" ht="19.5" customHeight="1">
      <c r="B225" s="9" t="s">
        <v>44</v>
      </c>
      <c r="C225" s="48"/>
      <c r="D225" s="49"/>
      <c r="E225" s="58"/>
      <c r="F225" s="48">
        <v>200</v>
      </c>
      <c r="G225" s="28">
        <v>0</v>
      </c>
      <c r="H225" s="28">
        <v>553000</v>
      </c>
      <c r="I225" s="30">
        <f t="shared" si="24"/>
        <v>553000</v>
      </c>
      <c r="J225" s="32">
        <v>0</v>
      </c>
      <c r="K225" s="32">
        <v>549939.99</v>
      </c>
      <c r="L225" s="34">
        <f t="shared" si="23"/>
        <v>549939.99</v>
      </c>
    </row>
    <row r="226" spans="2:12" ht="19.5" customHeight="1">
      <c r="B226" s="9" t="s">
        <v>22</v>
      </c>
      <c r="C226" s="48"/>
      <c r="D226" s="49"/>
      <c r="E226" s="58"/>
      <c r="F226" s="48">
        <v>800</v>
      </c>
      <c r="G226" s="28">
        <v>0</v>
      </c>
      <c r="H226" s="28">
        <v>238963</v>
      </c>
      <c r="I226" s="30">
        <f t="shared" si="24"/>
        <v>238963</v>
      </c>
      <c r="J226" s="32">
        <v>0</v>
      </c>
      <c r="K226" s="32">
        <v>224141</v>
      </c>
      <c r="L226" s="34">
        <f t="shared" si="23"/>
        <v>224141</v>
      </c>
    </row>
    <row r="227" spans="2:12" ht="45" customHeight="1">
      <c r="B227" s="9" t="s">
        <v>233</v>
      </c>
      <c r="C227" s="50"/>
      <c r="D227" s="51"/>
      <c r="E227" s="10" t="s">
        <v>234</v>
      </c>
      <c r="F227" s="50"/>
      <c r="G227" s="29">
        <f>G228+G229</f>
        <v>0</v>
      </c>
      <c r="H227" s="29">
        <f>H228</f>
        <v>50000</v>
      </c>
      <c r="I227" s="30">
        <f>G227+H227</f>
        <v>50000</v>
      </c>
      <c r="J227" s="33">
        <f>J228+J229</f>
        <v>0</v>
      </c>
      <c r="K227" s="33">
        <f>K228</f>
        <v>50000</v>
      </c>
      <c r="L227" s="34">
        <f t="shared" si="23"/>
        <v>50000</v>
      </c>
    </row>
    <row r="228" spans="2:12" ht="19.5" customHeight="1">
      <c r="B228" s="9" t="s">
        <v>44</v>
      </c>
      <c r="C228" s="48"/>
      <c r="D228" s="49"/>
      <c r="E228" s="58"/>
      <c r="F228" s="48">
        <v>200</v>
      </c>
      <c r="G228" s="28">
        <v>0</v>
      </c>
      <c r="H228" s="28">
        <v>50000</v>
      </c>
      <c r="I228" s="30">
        <f>G228+H228</f>
        <v>50000</v>
      </c>
      <c r="J228" s="32">
        <v>0</v>
      </c>
      <c r="K228" s="32">
        <v>50000</v>
      </c>
      <c r="L228" s="34">
        <f t="shared" si="23"/>
        <v>50000</v>
      </c>
    </row>
    <row r="229" spans="2:12" ht="19.5" customHeight="1">
      <c r="B229" s="40" t="s">
        <v>182</v>
      </c>
      <c r="C229" s="41" t="s">
        <v>9</v>
      </c>
      <c r="D229" s="42" t="s">
        <v>183</v>
      </c>
      <c r="E229" s="43" t="s">
        <v>9</v>
      </c>
      <c r="F229" s="41" t="s">
        <v>9</v>
      </c>
      <c r="G229" s="44">
        <v>0</v>
      </c>
      <c r="H229" s="44">
        <f>H230</f>
        <v>180000</v>
      </c>
      <c r="I229" s="44">
        <f t="shared" si="24"/>
        <v>180000</v>
      </c>
      <c r="J229" s="45">
        <v>0</v>
      </c>
      <c r="K229" s="45">
        <f>K230</f>
        <v>145507</v>
      </c>
      <c r="L229" s="45">
        <f aca="true" t="shared" si="27" ref="L229:L251">J229+K229</f>
        <v>145507</v>
      </c>
    </row>
    <row r="230" spans="2:12" ht="19.5" customHeight="1">
      <c r="B230" s="13" t="s">
        <v>34</v>
      </c>
      <c r="C230" s="14"/>
      <c r="D230" s="15"/>
      <c r="E230" s="16" t="s">
        <v>35</v>
      </c>
      <c r="F230" s="14"/>
      <c r="G230" s="27"/>
      <c r="H230" s="27">
        <f>H231</f>
        <v>180000</v>
      </c>
      <c r="I230" s="30">
        <f t="shared" si="24"/>
        <v>180000</v>
      </c>
      <c r="J230" s="31"/>
      <c r="K230" s="31">
        <f>K231</f>
        <v>145507</v>
      </c>
      <c r="L230" s="34">
        <f t="shared" si="27"/>
        <v>145507</v>
      </c>
    </row>
    <row r="231" spans="2:12" ht="19.5" customHeight="1">
      <c r="B231" s="11" t="s">
        <v>36</v>
      </c>
      <c r="C231" s="14"/>
      <c r="D231" s="15"/>
      <c r="E231" s="12" t="s">
        <v>37</v>
      </c>
      <c r="F231" s="14"/>
      <c r="G231" s="27"/>
      <c r="H231" s="27">
        <f>H232</f>
        <v>180000</v>
      </c>
      <c r="I231" s="30">
        <f t="shared" si="24"/>
        <v>180000</v>
      </c>
      <c r="J231" s="31"/>
      <c r="K231" s="31">
        <f>K232</f>
        <v>145507</v>
      </c>
      <c r="L231" s="34">
        <f t="shared" si="27"/>
        <v>145507</v>
      </c>
    </row>
    <row r="232" spans="2:12" ht="19.5" customHeight="1">
      <c r="B232" s="11" t="s">
        <v>184</v>
      </c>
      <c r="C232" s="48"/>
      <c r="D232" s="49"/>
      <c r="E232" s="12" t="s">
        <v>185</v>
      </c>
      <c r="F232" s="48"/>
      <c r="G232" s="28"/>
      <c r="H232" s="28">
        <f>H233</f>
        <v>180000</v>
      </c>
      <c r="I232" s="30">
        <f t="shared" si="24"/>
        <v>180000</v>
      </c>
      <c r="J232" s="32"/>
      <c r="K232" s="32">
        <f>K233</f>
        <v>145507</v>
      </c>
      <c r="L232" s="34">
        <f t="shared" si="27"/>
        <v>145507</v>
      </c>
    </row>
    <row r="233" spans="2:12" ht="56.25">
      <c r="B233" s="9" t="s">
        <v>186</v>
      </c>
      <c r="C233" s="50"/>
      <c r="D233" s="51"/>
      <c r="E233" s="10" t="s">
        <v>187</v>
      </c>
      <c r="F233" s="50"/>
      <c r="G233" s="29"/>
      <c r="H233" s="29">
        <f>H234</f>
        <v>180000</v>
      </c>
      <c r="I233" s="30">
        <f t="shared" si="24"/>
        <v>180000</v>
      </c>
      <c r="J233" s="33"/>
      <c r="K233" s="33">
        <f>K234</f>
        <v>145507</v>
      </c>
      <c r="L233" s="34">
        <f t="shared" si="27"/>
        <v>145507</v>
      </c>
    </row>
    <row r="234" spans="2:12" ht="22.5">
      <c r="B234" s="9" t="s">
        <v>188</v>
      </c>
      <c r="C234" s="48"/>
      <c r="D234" s="49"/>
      <c r="E234" s="58"/>
      <c r="F234" s="48">
        <v>300</v>
      </c>
      <c r="G234" s="28"/>
      <c r="H234" s="28">
        <v>180000</v>
      </c>
      <c r="I234" s="30">
        <f t="shared" si="24"/>
        <v>180000</v>
      </c>
      <c r="J234" s="32"/>
      <c r="K234" s="32">
        <v>145507</v>
      </c>
      <c r="L234" s="34">
        <f t="shared" si="27"/>
        <v>145507</v>
      </c>
    </row>
    <row r="235" spans="2:12" ht="13.5">
      <c r="B235" s="40" t="s">
        <v>189</v>
      </c>
      <c r="C235" s="41" t="s">
        <v>9</v>
      </c>
      <c r="D235" s="42" t="s">
        <v>190</v>
      </c>
      <c r="E235" s="43" t="s">
        <v>9</v>
      </c>
      <c r="F235" s="41" t="s">
        <v>9</v>
      </c>
      <c r="G235" s="44">
        <f>G236+G241</f>
        <v>503884</v>
      </c>
      <c r="H235" s="44">
        <f>H236+H241</f>
        <v>246600</v>
      </c>
      <c r="I235" s="44">
        <f t="shared" si="24"/>
        <v>750484</v>
      </c>
      <c r="J235" s="44">
        <f>J236+J241</f>
        <v>497927.47</v>
      </c>
      <c r="K235" s="44">
        <f>K236+K241</f>
        <v>246599.84</v>
      </c>
      <c r="L235" s="44">
        <f t="shared" si="27"/>
        <v>744527.3099999999</v>
      </c>
    </row>
    <row r="236" spans="2:12" ht="51">
      <c r="B236" s="13" t="s">
        <v>92</v>
      </c>
      <c r="C236" s="14"/>
      <c r="D236" s="15"/>
      <c r="E236" s="16" t="s">
        <v>93</v>
      </c>
      <c r="F236" s="14"/>
      <c r="G236" s="27">
        <f aca="true" t="shared" si="28" ref="G236:K239">G237</f>
        <v>474684</v>
      </c>
      <c r="H236" s="27">
        <f t="shared" si="28"/>
        <v>207365</v>
      </c>
      <c r="I236" s="30">
        <f t="shared" si="24"/>
        <v>682049</v>
      </c>
      <c r="J236" s="27">
        <f t="shared" si="28"/>
        <v>468727.47</v>
      </c>
      <c r="K236" s="27">
        <f t="shared" si="28"/>
        <v>207364.84</v>
      </c>
      <c r="L236" s="34">
        <f t="shared" si="27"/>
        <v>676092.3099999999</v>
      </c>
    </row>
    <row r="237" spans="2:12" ht="33.75">
      <c r="B237" s="11" t="s">
        <v>191</v>
      </c>
      <c r="C237" s="14"/>
      <c r="D237" s="15"/>
      <c r="E237" s="12" t="s">
        <v>192</v>
      </c>
      <c r="F237" s="14"/>
      <c r="G237" s="27">
        <f t="shared" si="28"/>
        <v>474684</v>
      </c>
      <c r="H237" s="27">
        <f t="shared" si="28"/>
        <v>207365</v>
      </c>
      <c r="I237" s="30">
        <f t="shared" si="24"/>
        <v>682049</v>
      </c>
      <c r="J237" s="27">
        <f t="shared" si="28"/>
        <v>468727.47</v>
      </c>
      <c r="K237" s="27">
        <f t="shared" si="28"/>
        <v>207364.84</v>
      </c>
      <c r="L237" s="30">
        <f t="shared" si="27"/>
        <v>676092.3099999999</v>
      </c>
    </row>
    <row r="238" spans="2:12" ht="33.75">
      <c r="B238" s="17" t="s">
        <v>193</v>
      </c>
      <c r="C238" s="48"/>
      <c r="D238" s="49"/>
      <c r="E238" s="12" t="s">
        <v>194</v>
      </c>
      <c r="F238" s="48"/>
      <c r="G238" s="28">
        <f t="shared" si="28"/>
        <v>474684</v>
      </c>
      <c r="H238" s="28">
        <f t="shared" si="28"/>
        <v>207365</v>
      </c>
      <c r="I238" s="30">
        <f t="shared" si="24"/>
        <v>682049</v>
      </c>
      <c r="J238" s="28">
        <f t="shared" si="28"/>
        <v>468727.47</v>
      </c>
      <c r="K238" s="28">
        <f t="shared" si="28"/>
        <v>207364.84</v>
      </c>
      <c r="L238" s="30">
        <f t="shared" si="27"/>
        <v>676092.3099999999</v>
      </c>
    </row>
    <row r="239" spans="2:12" ht="22.5">
      <c r="B239" s="17" t="s">
        <v>195</v>
      </c>
      <c r="C239" s="50"/>
      <c r="D239" s="51"/>
      <c r="E239" s="10" t="s">
        <v>235</v>
      </c>
      <c r="F239" s="50"/>
      <c r="G239" s="29">
        <f t="shared" si="28"/>
        <v>474684</v>
      </c>
      <c r="H239" s="29">
        <f t="shared" si="28"/>
        <v>207365</v>
      </c>
      <c r="I239" s="30">
        <f t="shared" si="24"/>
        <v>682049</v>
      </c>
      <c r="J239" s="33">
        <f>J240</f>
        <v>468727.47</v>
      </c>
      <c r="K239" s="33">
        <f>K240</f>
        <v>207364.84</v>
      </c>
      <c r="L239" s="34">
        <f t="shared" si="27"/>
        <v>676092.3099999999</v>
      </c>
    </row>
    <row r="240" spans="2:12" ht="22.5">
      <c r="B240" s="9" t="s">
        <v>188</v>
      </c>
      <c r="C240" s="48"/>
      <c r="D240" s="49"/>
      <c r="E240" s="58"/>
      <c r="F240" s="48">
        <v>300</v>
      </c>
      <c r="G240" s="28">
        <v>474684</v>
      </c>
      <c r="H240" s="28">
        <v>207365</v>
      </c>
      <c r="I240" s="30">
        <f t="shared" si="24"/>
        <v>682049</v>
      </c>
      <c r="J240" s="32">
        <v>468727.47</v>
      </c>
      <c r="K240" s="32">
        <v>207364.84</v>
      </c>
      <c r="L240" s="34">
        <f t="shared" si="27"/>
        <v>676092.3099999999</v>
      </c>
    </row>
    <row r="241" spans="2:12" ht="25.5">
      <c r="B241" s="13" t="s">
        <v>34</v>
      </c>
      <c r="C241" s="14"/>
      <c r="D241" s="15"/>
      <c r="E241" s="16" t="s">
        <v>35</v>
      </c>
      <c r="F241" s="14"/>
      <c r="G241" s="27">
        <f aca="true" t="shared" si="29" ref="G241:H246">G242</f>
        <v>29200</v>
      </c>
      <c r="H241" s="27">
        <f t="shared" si="29"/>
        <v>39235</v>
      </c>
      <c r="I241" s="30">
        <f aca="true" t="shared" si="30" ref="I241:I247">G241+H241</f>
        <v>68435</v>
      </c>
      <c r="J241" s="31">
        <f>J242</f>
        <v>29200</v>
      </c>
      <c r="K241" s="31">
        <f>K242</f>
        <v>39235</v>
      </c>
      <c r="L241" s="34">
        <f aca="true" t="shared" si="31" ref="L241:L247">J241+K241</f>
        <v>68435</v>
      </c>
    </row>
    <row r="242" spans="2:12" ht="33.75">
      <c r="B242" s="11" t="s">
        <v>36</v>
      </c>
      <c r="C242" s="14"/>
      <c r="D242" s="15"/>
      <c r="E242" s="12" t="s">
        <v>37</v>
      </c>
      <c r="F242" s="14"/>
      <c r="G242" s="27">
        <f t="shared" si="29"/>
        <v>29200</v>
      </c>
      <c r="H242" s="27">
        <f t="shared" si="29"/>
        <v>39235</v>
      </c>
      <c r="I242" s="30">
        <f t="shared" si="30"/>
        <v>68435</v>
      </c>
      <c r="J242" s="31">
        <f>J243</f>
        <v>29200</v>
      </c>
      <c r="K242" s="31">
        <f>K243</f>
        <v>39235</v>
      </c>
      <c r="L242" s="34">
        <f t="shared" si="31"/>
        <v>68435</v>
      </c>
    </row>
    <row r="243" spans="2:12" ht="13.5">
      <c r="B243" s="17" t="s">
        <v>178</v>
      </c>
      <c r="C243" s="48"/>
      <c r="D243" s="49"/>
      <c r="E243" s="12" t="s">
        <v>179</v>
      </c>
      <c r="F243" s="48"/>
      <c r="G243" s="28">
        <f t="shared" si="29"/>
        <v>29200</v>
      </c>
      <c r="H243" s="28">
        <f>H244+H246</f>
        <v>39235</v>
      </c>
      <c r="I243" s="30">
        <f t="shared" si="30"/>
        <v>68435</v>
      </c>
      <c r="J243" s="28">
        <f>J244</f>
        <v>29200</v>
      </c>
      <c r="K243" s="28">
        <f>K244+K246</f>
        <v>39235</v>
      </c>
      <c r="L243" s="30">
        <f t="shared" si="31"/>
        <v>68435</v>
      </c>
    </row>
    <row r="244" spans="2:12" ht="22.5">
      <c r="B244" s="17" t="s">
        <v>240</v>
      </c>
      <c r="C244" s="50"/>
      <c r="D244" s="51"/>
      <c r="E244" s="10" t="s">
        <v>239</v>
      </c>
      <c r="F244" s="50"/>
      <c r="G244" s="29">
        <f t="shared" si="29"/>
        <v>29200</v>
      </c>
      <c r="H244" s="29">
        <f t="shared" si="29"/>
        <v>0</v>
      </c>
      <c r="I244" s="30">
        <f t="shared" si="30"/>
        <v>29200</v>
      </c>
      <c r="J244" s="33">
        <f>J245</f>
        <v>29200</v>
      </c>
      <c r="K244" s="33">
        <f>K245</f>
        <v>0</v>
      </c>
      <c r="L244" s="34">
        <f t="shared" si="31"/>
        <v>29200</v>
      </c>
    </row>
    <row r="245" spans="2:12" ht="22.5">
      <c r="B245" s="9" t="s">
        <v>44</v>
      </c>
      <c r="C245" s="48"/>
      <c r="D245" s="49"/>
      <c r="E245" s="58"/>
      <c r="F245" s="48">
        <v>200</v>
      </c>
      <c r="G245" s="28">
        <v>29200</v>
      </c>
      <c r="H245" s="28">
        <v>0</v>
      </c>
      <c r="I245" s="30">
        <f t="shared" si="30"/>
        <v>29200</v>
      </c>
      <c r="J245" s="32">
        <v>29200</v>
      </c>
      <c r="K245" s="32">
        <v>0</v>
      </c>
      <c r="L245" s="34">
        <f t="shared" si="31"/>
        <v>29200</v>
      </c>
    </row>
    <row r="246" spans="2:12" ht="22.5">
      <c r="B246" s="17" t="s">
        <v>240</v>
      </c>
      <c r="C246" s="50"/>
      <c r="D246" s="51"/>
      <c r="E246" s="10" t="s">
        <v>234</v>
      </c>
      <c r="F246" s="50"/>
      <c r="G246" s="29">
        <f t="shared" si="29"/>
        <v>0</v>
      </c>
      <c r="H246" s="29">
        <f t="shared" si="29"/>
        <v>39235</v>
      </c>
      <c r="I246" s="30">
        <f t="shared" si="30"/>
        <v>39235</v>
      </c>
      <c r="J246" s="33"/>
      <c r="K246" s="33">
        <f>K247</f>
        <v>39235</v>
      </c>
      <c r="L246" s="34">
        <f t="shared" si="31"/>
        <v>39235</v>
      </c>
    </row>
    <row r="247" spans="2:12" ht="22.5">
      <c r="B247" s="9" t="s">
        <v>44</v>
      </c>
      <c r="C247" s="48"/>
      <c r="D247" s="49"/>
      <c r="E247" s="58"/>
      <c r="F247" s="48">
        <v>200</v>
      </c>
      <c r="G247" s="28">
        <v>0</v>
      </c>
      <c r="H247" s="28">
        <v>39235</v>
      </c>
      <c r="I247" s="30">
        <f t="shared" si="30"/>
        <v>39235</v>
      </c>
      <c r="J247" s="32"/>
      <c r="K247" s="32">
        <v>39235</v>
      </c>
      <c r="L247" s="34">
        <f t="shared" si="31"/>
        <v>39235</v>
      </c>
    </row>
    <row r="248" spans="2:12" ht="13.5">
      <c r="B248" s="40" t="s">
        <v>196</v>
      </c>
      <c r="C248" s="41" t="s">
        <v>9</v>
      </c>
      <c r="D248" s="42" t="s">
        <v>197</v>
      </c>
      <c r="E248" s="43" t="s">
        <v>9</v>
      </c>
      <c r="F248" s="41" t="s">
        <v>9</v>
      </c>
      <c r="G248" s="44">
        <f aca="true" t="shared" si="32" ref="G248:K254">G249</f>
        <v>0</v>
      </c>
      <c r="H248" s="44">
        <f t="shared" si="32"/>
        <v>215000</v>
      </c>
      <c r="I248" s="44">
        <f t="shared" si="24"/>
        <v>215000</v>
      </c>
      <c r="J248" s="45">
        <f t="shared" si="32"/>
        <v>0</v>
      </c>
      <c r="K248" s="45">
        <f t="shared" si="32"/>
        <v>215000</v>
      </c>
      <c r="L248" s="45">
        <f t="shared" si="27"/>
        <v>215000</v>
      </c>
    </row>
    <row r="249" spans="2:12" ht="38.25">
      <c r="B249" s="13" t="s">
        <v>157</v>
      </c>
      <c r="C249" s="14"/>
      <c r="D249" s="15"/>
      <c r="E249" s="16" t="s">
        <v>158</v>
      </c>
      <c r="F249" s="14"/>
      <c r="G249" s="27">
        <f t="shared" si="32"/>
        <v>0</v>
      </c>
      <c r="H249" s="27">
        <f t="shared" si="32"/>
        <v>215000</v>
      </c>
      <c r="I249" s="30">
        <f t="shared" si="24"/>
        <v>215000</v>
      </c>
      <c r="J249" s="31">
        <f t="shared" si="32"/>
        <v>0</v>
      </c>
      <c r="K249" s="31">
        <f t="shared" si="32"/>
        <v>215000</v>
      </c>
      <c r="L249" s="34">
        <f t="shared" si="27"/>
        <v>215000</v>
      </c>
    </row>
    <row r="250" spans="2:12" ht="33.75">
      <c r="B250" s="11" t="s">
        <v>159</v>
      </c>
      <c r="C250" s="14"/>
      <c r="D250" s="15"/>
      <c r="E250" s="12" t="s">
        <v>160</v>
      </c>
      <c r="F250" s="14"/>
      <c r="G250" s="27">
        <f t="shared" si="32"/>
        <v>0</v>
      </c>
      <c r="H250" s="27">
        <f t="shared" si="32"/>
        <v>215000</v>
      </c>
      <c r="I250" s="30">
        <f t="shared" si="24"/>
        <v>215000</v>
      </c>
      <c r="J250" s="31">
        <f t="shared" si="32"/>
        <v>0</v>
      </c>
      <c r="K250" s="31">
        <f t="shared" si="32"/>
        <v>215000</v>
      </c>
      <c r="L250" s="34">
        <f t="shared" si="27"/>
        <v>215000</v>
      </c>
    </row>
    <row r="251" spans="2:12" ht="22.5">
      <c r="B251" s="11" t="s">
        <v>198</v>
      </c>
      <c r="C251" s="48"/>
      <c r="D251" s="49"/>
      <c r="E251" s="12" t="s">
        <v>199</v>
      </c>
      <c r="F251" s="48"/>
      <c r="G251" s="28">
        <f>G254</f>
        <v>0</v>
      </c>
      <c r="H251" s="28">
        <f>H252</f>
        <v>215000</v>
      </c>
      <c r="I251" s="30">
        <f t="shared" si="24"/>
        <v>215000</v>
      </c>
      <c r="J251" s="32">
        <f>J254</f>
        <v>0</v>
      </c>
      <c r="K251" s="32">
        <f>K252</f>
        <v>215000</v>
      </c>
      <c r="L251" s="34">
        <f t="shared" si="27"/>
        <v>215000</v>
      </c>
    </row>
    <row r="252" spans="2:12" ht="22.5">
      <c r="B252" s="9" t="s">
        <v>200</v>
      </c>
      <c r="C252" s="50"/>
      <c r="D252" s="51"/>
      <c r="E252" s="10" t="s">
        <v>201</v>
      </c>
      <c r="F252" s="50"/>
      <c r="G252" s="29">
        <f t="shared" si="32"/>
        <v>0</v>
      </c>
      <c r="H252" s="29">
        <f t="shared" si="32"/>
        <v>215000</v>
      </c>
      <c r="I252" s="30">
        <f>G252+H252</f>
        <v>215000</v>
      </c>
      <c r="J252" s="33">
        <f t="shared" si="32"/>
        <v>0</v>
      </c>
      <c r="K252" s="33">
        <f t="shared" si="32"/>
        <v>215000</v>
      </c>
      <c r="L252" s="34">
        <f>J252+K252</f>
        <v>215000</v>
      </c>
    </row>
    <row r="253" spans="2:12" ht="33.75">
      <c r="B253" s="9" t="s">
        <v>163</v>
      </c>
      <c r="C253" s="48"/>
      <c r="D253" s="49"/>
      <c r="E253" s="58"/>
      <c r="F253" s="48">
        <v>600</v>
      </c>
      <c r="G253" s="28">
        <v>0</v>
      </c>
      <c r="H253" s="28">
        <v>215000</v>
      </c>
      <c r="I253" s="30">
        <f>G253+H253</f>
        <v>215000</v>
      </c>
      <c r="J253" s="32">
        <v>0</v>
      </c>
      <c r="K253" s="32">
        <v>215000</v>
      </c>
      <c r="L253" s="34">
        <f>J253+K253</f>
        <v>215000</v>
      </c>
    </row>
    <row r="254" spans="2:12" ht="45">
      <c r="B254" s="9" t="s">
        <v>236</v>
      </c>
      <c r="C254" s="50"/>
      <c r="D254" s="51"/>
      <c r="E254" s="10" t="s">
        <v>237</v>
      </c>
      <c r="F254" s="50"/>
      <c r="G254" s="29">
        <f t="shared" si="32"/>
        <v>0</v>
      </c>
      <c r="H254" s="29">
        <f t="shared" si="32"/>
        <v>0</v>
      </c>
      <c r="I254" s="30">
        <f t="shared" si="24"/>
        <v>0</v>
      </c>
      <c r="J254" s="33">
        <f t="shared" si="32"/>
        <v>0</v>
      </c>
      <c r="K254" s="33">
        <f t="shared" si="32"/>
        <v>0</v>
      </c>
      <c r="L254" s="34">
        <f>J254+K254</f>
        <v>0</v>
      </c>
    </row>
    <row r="255" spans="2:12" ht="33.75">
      <c r="B255" s="9" t="s">
        <v>163</v>
      </c>
      <c r="C255" s="48"/>
      <c r="D255" s="49"/>
      <c r="E255" s="58"/>
      <c r="F255" s="48">
        <v>600</v>
      </c>
      <c r="G255" s="28">
        <v>0</v>
      </c>
      <c r="H255" s="28">
        <v>0</v>
      </c>
      <c r="I255" s="30">
        <f t="shared" si="24"/>
        <v>0</v>
      </c>
      <c r="J255" s="32">
        <v>0</v>
      </c>
      <c r="K255" s="32">
        <v>0</v>
      </c>
      <c r="L255" s="34">
        <f>J255+K255</f>
        <v>0</v>
      </c>
    </row>
  </sheetData>
  <sheetProtection/>
  <mergeCells count="4">
    <mergeCell ref="B5:J5"/>
    <mergeCell ref="G8:I8"/>
    <mergeCell ref="J8:L8"/>
    <mergeCell ref="J1:L4"/>
  </mergeCells>
  <printOptions horizontalCentered="1"/>
  <pageMargins left="0.984251968503937" right="0.3937007874015748" top="0.7874015748031497" bottom="0.5905511811023623" header="0.5118110236220472" footer="0.5118110236220472"/>
  <pageSetup fitToHeight="0" fitToWidth="1" horizontalDpi="600" verticalDpi="600" orientation="portrait" paperSize="9" scale="58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1</cp:lastModifiedBy>
  <cp:lastPrinted>2017-04-17T10:42:03Z</cp:lastPrinted>
  <dcterms:created xsi:type="dcterms:W3CDTF">2013-10-18T09:36:56Z</dcterms:created>
  <dcterms:modified xsi:type="dcterms:W3CDTF">2020-04-27T07:06:38Z</dcterms:modified>
  <cp:category/>
  <cp:version/>
  <cp:contentType/>
  <cp:contentStatus/>
</cp:coreProperties>
</file>