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<sst xmlns="http://schemas.openxmlformats.org/spreadsheetml/2006/main" count="76" uniqueCount="76">
  <si>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</si>
  <si>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</si>
  <si>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</si>
  <si>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</si>
  <si>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</si>
  <si>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</si>
  <si>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</si>
  <si>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</si>
  <si>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</si>
  <si>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</si>
  <si>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</si>
  <si>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</si>
  <si>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</si>
  <si>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</si>
  <si>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</si>
  <si>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</si>
  <si>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Налоговые и неналоговые доходы</t>
  </si>
  <si>
    <t>839 108 04020 01 0000 110</t>
  </si>
  <si>
    <t>000 2 00 0000 00 0000 000</t>
  </si>
  <si>
    <t>839 11402053 10 0000 410</t>
  </si>
  <si>
    <t>2013 г</t>
  </si>
  <si>
    <t>План</t>
  </si>
  <si>
    <t>Факт</t>
  </si>
  <si>
    <t xml:space="preserve"> % выполн.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</si>
  <si>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</si>
  <si>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</si>
  <si>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</si>
  <si>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</si>
  <si>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</si>
  <si>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</si>
  <si>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</si>
  <si>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</si>
  <si>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</si>
  <si>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</si>
  <si>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Прочии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</si>
  <si>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</si>
  <si>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</si>
  <si>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182 1 03 00000 00 0000 000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</si>
  <si>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</si>
  <si>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182 10904050 10 0000 110 </t>
  </si>
  <si>
    <t>Змельный налог (по обязательствам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</si>
  <si>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</si>
  <si>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</si>
  <si>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</si>
  <si>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</si>
  <si>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</si>
  <si>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</si>
  <si>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</si>
  <si>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</si>
  <si>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839 20215001 10 0000 150</t>
  </si>
  <si>
    <t>839 20220041 10 0000 150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</si>
  <si>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</si>
  <si>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839 202 29999 10 0000 150</t>
  </si>
  <si>
    <t>839 20235118 10 0000 150</t>
  </si>
  <si>
    <t>839 20240014 10 0000 150</t>
  </si>
  <si>
    <t>839 20225555 10 0000 150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</si>
  <si>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</si>
  <si>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</si>
  <si>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Невыясненные поступления, зачисляемые в бюджеты сельских поселений</t>
  </si>
  <si>
    <t>182 10601000 00 0000 110</t>
  </si>
  <si>
    <t>182 10606000 00 0000 110</t>
  </si>
  <si>
    <t>839 11300000 00 0000 000</t>
  </si>
  <si>
    <t>802 114 00 00000 0000 000</t>
  </si>
  <si>
    <t>000 202 0000 00 0000 000</t>
  </si>
  <si>
    <t>839 20219999 10 0000 150</t>
  </si>
  <si>
    <t>Прочие дотации бюджетам сельских поселений</t>
  </si>
  <si>
    <t>839 20249999 10 0000 150</t>
  </si>
  <si>
    <t>Прочие межбюджетные трансферты, передаваемые бюджетам сельских поселений</t>
  </si>
  <si>
    <t>839 20700000 00 0000 150</t>
  </si>
  <si>
    <t>839 11701000 10 0000 180</t>
  </si>
  <si>
    <t>839 20225576100000150</t>
  </si>
  <si>
    <t>Субсидии бюджетам сельских поселений на обеспечение комплексного развития сельских территорий</t>
  </si>
  <si>
    <t>Исполнение доходов бюджета Туношенского сельского поселения за  2020 года в соответствии  с классификацией доходов бюджетов Российской Федерации</t>
  </si>
  <si>
    <t>Доходы от оказания платных услуг и компенсации затрат государства</t>
  </si>
  <si>
    <t>Субсидии бюджетам сельских поселений на реализацию программ формирования современной городской среды</t>
  </si>
  <si>
    <t>Приложение 1                                                                         к решению Муниципального Совета Туношенского СП от 0000.2021 №00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</si>
</sst>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%"/>
    <numFmt numFmtId="179" formatCode="#,##0_р_.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0" fontId="0" fillId="0" borderId="0" xfId="0" applyAlignment="1">
      <alignment wrapText="1"/>
    </xf>
    <xf numFmtId="178" fontId="2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0" xfId="0" applyNumberFormat="1" applyFont="1" applyBorder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/>
    </xf>
    <xf numFmtId="49" fontId="4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justify"/>
    </xf>
    <xf numFmtId="4" fontId="4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justify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18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5" fillId="0" borderId="19" xfId="0" applyNumberFormat="1" applyFont="1" applyBorder="1" applyAlignment="1">
      <alignment horizontal="justify" vertical="center"/>
    </xf>
    <xf numFmtId="4" fontId="5" fillId="0" borderId="20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distributed" wrapText="1"/>
    </xf>
    <xf numFmtId="49" fontId="5" fillId="0" borderId="20" xfId="0" applyNumberFormat="1" applyFont="1" applyBorder="1" applyAlignment="1">
      <alignment horizontal="center" vertical="distributed" wrapText="1"/>
    </xf>
    <xf numFmtId="0" fontId="1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">
      <selection activeCell="F1" sqref="F1:J5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4.375" style="19" customWidth="1"/>
    <col min="8" max="8" width="9.125" style="19" hidden="1" customWidth="1"/>
    <col min="9" max="9" width="12.875" style="19" customWidth="1"/>
    <col min="10" max="10" width="9.875" style="0" customWidth="1"/>
  </cols>
  <sheetData>
    <row r="1" spans="6:10" ht="12.75" customHeight="1">
      <c r="F1" s="88" t="s">
        <v>75</v>
      </c>
      <c r="G1" s="88"/>
      <c r="H1" s="88"/>
      <c r="I1" s="88"/>
      <c r="J1" s="88"/>
    </row>
    <row r="2" spans="6:10" ht="12.75">
      <c r="F2" s="88"/>
      <c r="G2" s="88"/>
      <c r="H2" s="88"/>
      <c r="I2" s="88"/>
      <c r="J2" s="88"/>
    </row>
    <row r="3" spans="6:10" ht="12.75">
      <c r="F3" s="88"/>
      <c r="G3" s="88"/>
      <c r="H3" s="88"/>
      <c r="I3" s="88"/>
      <c r="J3" s="88"/>
    </row>
    <row r="4" spans="6:10" ht="12.75">
      <c r="F4" s="88"/>
      <c r="G4" s="88"/>
      <c r="H4" s="88"/>
      <c r="I4" s="88"/>
      <c r="J4" s="88"/>
    </row>
    <row r="5" spans="6:10" ht="12.75">
      <c r="F5" s="88"/>
      <c r="G5" s="88"/>
      <c r="H5" s="88"/>
      <c r="I5" s="88"/>
      <c r="J5" s="88"/>
    </row>
    <row r="6" spans="6:10" ht="0.75" customHeight="1">
      <c r="F6" s="15"/>
      <c r="G6" s="17"/>
      <c r="H6" s="17"/>
      <c r="I6" s="17"/>
      <c r="J6" s="15"/>
    </row>
    <row r="7" spans="6:7" ht="12.75" customHeight="1" hidden="1">
      <c r="F7" s="10"/>
      <c r="G7" s="18"/>
    </row>
    <row r="8" spans="6:7" ht="12.75" customHeight="1" hidden="1">
      <c r="F8" s="10"/>
      <c r="G8" s="18"/>
    </row>
    <row r="9" spans="6:7" ht="12.75" customHeight="1" hidden="1">
      <c r="F9" s="10"/>
      <c r="G9" s="18"/>
    </row>
    <row r="10" ht="12.75" hidden="1"/>
    <row r="11" spans="1:9" ht="12.75" customHeight="1">
      <c r="A11" s="95" t="s">
        <v>72</v>
      </c>
      <c r="B11" s="95"/>
      <c r="C11" s="95"/>
      <c r="D11" s="95"/>
      <c r="E11" s="95"/>
      <c r="F11" s="95"/>
      <c r="G11" s="95"/>
      <c r="H11" s="95"/>
      <c r="I11" s="95"/>
    </row>
    <row r="12" spans="1:9" ht="12.75">
      <c r="A12" s="95"/>
      <c r="B12" s="95"/>
      <c r="C12" s="95"/>
      <c r="D12" s="95"/>
      <c r="E12" s="95"/>
      <c r="F12" s="95"/>
      <c r="G12" s="95"/>
      <c r="H12" s="95"/>
      <c r="I12" s="95"/>
    </row>
    <row r="14" spans="1:8" ht="12" customHeight="1">
      <c r="A14" s="102" t="s">
        <v>0</v>
      </c>
      <c r="B14" s="102"/>
      <c r="C14" s="102"/>
      <c r="D14" s="102"/>
      <c r="E14" s="102"/>
      <c r="F14" s="102"/>
      <c r="G14" s="102"/>
      <c r="H14" s="102"/>
    </row>
    <row r="15" spans="1:10" ht="12.75">
      <c r="A15" s="103" t="s">
        <v>1</v>
      </c>
      <c r="B15" s="104" t="s">
        <v>2</v>
      </c>
      <c r="C15" s="104"/>
      <c r="D15" s="104"/>
      <c r="E15" s="104"/>
      <c r="F15" s="104"/>
      <c r="G15" s="91" t="s">
        <v>21</v>
      </c>
      <c r="H15" s="89" t="s">
        <v>20</v>
      </c>
      <c r="I15" s="91" t="s">
        <v>22</v>
      </c>
      <c r="J15" s="93" t="s">
        <v>23</v>
      </c>
    </row>
    <row r="16" spans="1:10" ht="11.25" customHeight="1">
      <c r="A16" s="103"/>
      <c r="B16" s="104"/>
      <c r="C16" s="104"/>
      <c r="D16" s="104"/>
      <c r="E16" s="104"/>
      <c r="F16" s="104"/>
      <c r="G16" s="92"/>
      <c r="H16" s="90"/>
      <c r="I16" s="92"/>
      <c r="J16" s="94"/>
    </row>
    <row r="17" spans="1:7" ht="0.75" customHeight="1">
      <c r="A17" s="103"/>
      <c r="B17" s="104"/>
      <c r="C17" s="104"/>
      <c r="D17" s="104"/>
      <c r="E17" s="104"/>
      <c r="F17" s="104"/>
      <c r="G17" s="20"/>
    </row>
    <row r="18" spans="1:10" ht="12.75">
      <c r="A18" s="21" t="s">
        <v>3</v>
      </c>
      <c r="B18" s="111" t="s">
        <v>16</v>
      </c>
      <c r="C18" s="111"/>
      <c r="D18" s="111"/>
      <c r="E18" s="111"/>
      <c r="F18" s="111"/>
      <c r="G18" s="25">
        <f>G19+G25+G30+G34+G37+G28+G29+G33+G23+G21</f>
        <v>37377442.15</v>
      </c>
      <c r="H18" s="25">
        <f>H19+H25+H30+H34+H37+H28+H29+H33+H23+H21</f>
        <v>29603385.599999998</v>
      </c>
      <c r="I18" s="25">
        <f>I19+I25+I30+I34+I37+I28+I29+I33+I23+I21+I36</f>
        <v>38221581.099999994</v>
      </c>
      <c r="J18" s="11">
        <f>I18/G18</f>
        <v>1.022584181833855</v>
      </c>
    </row>
    <row r="19" spans="1:10" ht="12.75">
      <c r="A19" s="16" t="s">
        <v>15</v>
      </c>
      <c r="B19" s="113" t="s">
        <v>4</v>
      </c>
      <c r="C19" s="113"/>
      <c r="D19" s="113"/>
      <c r="E19" s="113"/>
      <c r="F19" s="113"/>
      <c r="G19" s="26">
        <f>G20</f>
        <v>1286900</v>
      </c>
      <c r="H19" s="26">
        <f>H20</f>
        <v>1479476</v>
      </c>
      <c r="I19" s="26">
        <f>I20</f>
        <v>1291456.22</v>
      </c>
      <c r="J19" s="12">
        <f aca="true" t="shared" si="0" ref="J19:J44">I19/G19</f>
        <v>1.003540461574326</v>
      </c>
    </row>
    <row r="20" spans="1:10" ht="12.75">
      <c r="A20" s="3" t="s">
        <v>10</v>
      </c>
      <c r="B20" s="76" t="s">
        <v>5</v>
      </c>
      <c r="C20" s="76"/>
      <c r="D20" s="76"/>
      <c r="E20" s="76"/>
      <c r="F20" s="76"/>
      <c r="G20" s="27">
        <v>1286900</v>
      </c>
      <c r="H20" s="27">
        <v>1479476</v>
      </c>
      <c r="I20" s="27">
        <v>1291456.22</v>
      </c>
      <c r="J20" s="12">
        <f t="shared" si="0"/>
        <v>1.003540461574326</v>
      </c>
    </row>
    <row r="21" spans="1:10" ht="22.5" customHeight="1">
      <c r="A21" s="16" t="s">
        <v>37</v>
      </c>
      <c r="B21" s="96" t="s">
        <v>24</v>
      </c>
      <c r="C21" s="97"/>
      <c r="D21" s="97"/>
      <c r="E21" s="97"/>
      <c r="F21" s="98"/>
      <c r="G21" s="28">
        <f>G22</f>
        <v>2649459.15</v>
      </c>
      <c r="H21" s="28">
        <f>H22</f>
        <v>2649460.15</v>
      </c>
      <c r="I21" s="28">
        <f>I22</f>
        <v>2365963.08</v>
      </c>
      <c r="J21" s="12">
        <f t="shared" si="0"/>
        <v>0.8929985125454756</v>
      </c>
    </row>
    <row r="22" spans="1:10" ht="22.5" customHeight="1">
      <c r="A22" s="3" t="s">
        <v>25</v>
      </c>
      <c r="B22" s="99" t="s">
        <v>26</v>
      </c>
      <c r="C22" s="100"/>
      <c r="D22" s="100"/>
      <c r="E22" s="100"/>
      <c r="F22" s="101"/>
      <c r="G22" s="27">
        <v>2649459.15</v>
      </c>
      <c r="H22" s="27">
        <v>2649460.15</v>
      </c>
      <c r="I22" s="27">
        <v>2365963.08</v>
      </c>
      <c r="J22" s="12">
        <f t="shared" si="0"/>
        <v>0.8929985125454756</v>
      </c>
    </row>
    <row r="23" spans="1:10" ht="12.75" customHeight="1">
      <c r="A23" s="2" t="s">
        <v>27</v>
      </c>
      <c r="B23" s="59" t="s">
        <v>28</v>
      </c>
      <c r="C23" s="60"/>
      <c r="D23" s="60"/>
      <c r="E23" s="60"/>
      <c r="F23" s="61"/>
      <c r="G23" s="29">
        <f>G24</f>
        <v>11760</v>
      </c>
      <c r="H23" s="29">
        <f>H24</f>
        <v>37567</v>
      </c>
      <c r="I23" s="29">
        <f>I24</f>
        <v>11760</v>
      </c>
      <c r="J23" s="12">
        <f t="shared" si="0"/>
        <v>1</v>
      </c>
    </row>
    <row r="24" spans="1:10" ht="13.5" customHeight="1">
      <c r="A24" s="4" t="s">
        <v>29</v>
      </c>
      <c r="B24" s="62" t="s">
        <v>30</v>
      </c>
      <c r="C24" s="63"/>
      <c r="D24" s="63"/>
      <c r="E24" s="63"/>
      <c r="F24" s="64"/>
      <c r="G24" s="27">
        <v>11760</v>
      </c>
      <c r="H24" s="27">
        <v>37567</v>
      </c>
      <c r="I24" s="27">
        <v>11760</v>
      </c>
      <c r="J24" s="12">
        <f t="shared" si="0"/>
        <v>1</v>
      </c>
    </row>
    <row r="25" spans="1:10" ht="12.75">
      <c r="A25" s="2" t="s">
        <v>11</v>
      </c>
      <c r="B25" s="112" t="s">
        <v>6</v>
      </c>
      <c r="C25" s="112"/>
      <c r="D25" s="112"/>
      <c r="E25" s="112"/>
      <c r="F25" s="112"/>
      <c r="G25" s="26">
        <f>G26+G27</f>
        <v>30557202</v>
      </c>
      <c r="H25" s="26">
        <f>H26+H27</f>
        <v>22742775.45</v>
      </c>
      <c r="I25" s="26">
        <f>I26+I27</f>
        <v>31605571.81</v>
      </c>
      <c r="J25" s="12">
        <f t="shared" si="0"/>
        <v>1.034308436027618</v>
      </c>
    </row>
    <row r="26" spans="1:10" ht="12.75">
      <c r="A26" s="4" t="s">
        <v>59</v>
      </c>
      <c r="B26" s="76" t="s">
        <v>7</v>
      </c>
      <c r="C26" s="76"/>
      <c r="D26" s="76"/>
      <c r="E26" s="76"/>
      <c r="F26" s="76"/>
      <c r="G26" s="27">
        <v>3318700</v>
      </c>
      <c r="H26" s="27">
        <f>2278775+0.45</f>
        <v>2278775.45</v>
      </c>
      <c r="I26" s="27">
        <v>3663576.36</v>
      </c>
      <c r="J26" s="12">
        <f t="shared" si="0"/>
        <v>1.1039191129056558</v>
      </c>
    </row>
    <row r="27" spans="1:10" ht="12.75">
      <c r="A27" s="4" t="s">
        <v>60</v>
      </c>
      <c r="B27" s="76" t="s">
        <v>8</v>
      </c>
      <c r="C27" s="76"/>
      <c r="D27" s="76"/>
      <c r="E27" s="76"/>
      <c r="F27" s="76"/>
      <c r="G27" s="27">
        <v>27238502</v>
      </c>
      <c r="H27" s="27">
        <v>20464000</v>
      </c>
      <c r="I27" s="27">
        <v>27941995.45</v>
      </c>
      <c r="J27" s="12">
        <f t="shared" si="0"/>
        <v>1.0258271710389948</v>
      </c>
    </row>
    <row r="28" spans="1:10" ht="44.25" customHeight="1">
      <c r="A28" s="23" t="s">
        <v>17</v>
      </c>
      <c r="B28" s="77" t="s">
        <v>38</v>
      </c>
      <c r="C28" s="78"/>
      <c r="D28" s="78"/>
      <c r="E28" s="78"/>
      <c r="F28" s="79"/>
      <c r="G28" s="30">
        <v>5000</v>
      </c>
      <c r="H28" s="30">
        <v>10513</v>
      </c>
      <c r="I28" s="30">
        <v>7180</v>
      </c>
      <c r="J28" s="12">
        <f t="shared" si="0"/>
        <v>1.436</v>
      </c>
    </row>
    <row r="29" spans="1:10" ht="21" customHeight="1">
      <c r="A29" s="23" t="s">
        <v>39</v>
      </c>
      <c r="B29" s="108" t="s">
        <v>40</v>
      </c>
      <c r="C29" s="109"/>
      <c r="D29" s="109"/>
      <c r="E29" s="109"/>
      <c r="F29" s="110"/>
      <c r="G29" s="30">
        <v>43248</v>
      </c>
      <c r="H29" s="30">
        <v>0</v>
      </c>
      <c r="I29" s="30">
        <v>43248.14</v>
      </c>
      <c r="J29" s="12">
        <f t="shared" si="0"/>
        <v>1.0000032371439143</v>
      </c>
    </row>
    <row r="30" spans="1:10" ht="37.5" customHeight="1">
      <c r="A30" s="31" t="s">
        <v>12</v>
      </c>
      <c r="B30" s="105" t="s">
        <v>41</v>
      </c>
      <c r="C30" s="106"/>
      <c r="D30" s="106"/>
      <c r="E30" s="106"/>
      <c r="F30" s="107"/>
      <c r="G30" s="42">
        <f aca="true" t="shared" si="1" ref="G30:I31">G31</f>
        <v>308829</v>
      </c>
      <c r="H30" s="42">
        <f t="shared" si="1"/>
        <v>308829</v>
      </c>
      <c r="I30" s="42">
        <f t="shared" si="1"/>
        <v>377032.77</v>
      </c>
      <c r="J30" s="12">
        <f t="shared" si="0"/>
        <v>1.2208463907210787</v>
      </c>
    </row>
    <row r="31" spans="1:10" ht="56.25" customHeight="1">
      <c r="A31" s="1" t="s">
        <v>13</v>
      </c>
      <c r="B31" s="65" t="s">
        <v>42</v>
      </c>
      <c r="C31" s="66"/>
      <c r="D31" s="66"/>
      <c r="E31" s="66"/>
      <c r="F31" s="80"/>
      <c r="G31" s="32">
        <f t="shared" si="1"/>
        <v>308829</v>
      </c>
      <c r="H31" s="32">
        <f t="shared" si="1"/>
        <v>308829</v>
      </c>
      <c r="I31" s="32">
        <f t="shared" si="1"/>
        <v>377032.77</v>
      </c>
      <c r="J31" s="12">
        <f t="shared" si="0"/>
        <v>1.2208463907210787</v>
      </c>
    </row>
    <row r="32" spans="1:10" ht="45.75" customHeight="1">
      <c r="A32" s="1" t="s">
        <v>14</v>
      </c>
      <c r="B32" s="85" t="s">
        <v>43</v>
      </c>
      <c r="C32" s="86"/>
      <c r="D32" s="86"/>
      <c r="E32" s="86"/>
      <c r="F32" s="87"/>
      <c r="G32" s="32">
        <v>308829</v>
      </c>
      <c r="H32" s="32">
        <v>308829</v>
      </c>
      <c r="I32" s="32">
        <v>377032.77</v>
      </c>
      <c r="J32" s="12">
        <f t="shared" si="0"/>
        <v>1.2208463907210787</v>
      </c>
    </row>
    <row r="33" spans="1:10" ht="38.25" customHeight="1">
      <c r="A33" s="23" t="s">
        <v>61</v>
      </c>
      <c r="B33" s="81" t="s">
        <v>73</v>
      </c>
      <c r="C33" s="82"/>
      <c r="D33" s="82"/>
      <c r="E33" s="82"/>
      <c r="F33" s="84"/>
      <c r="G33" s="43">
        <v>90000</v>
      </c>
      <c r="H33" s="43">
        <v>208366</v>
      </c>
      <c r="I33" s="43">
        <v>84762.92</v>
      </c>
      <c r="J33" s="12">
        <f t="shared" si="0"/>
        <v>0.9418102222222222</v>
      </c>
    </row>
    <row r="34" spans="1:10" ht="60" customHeight="1">
      <c r="A34" s="33" t="s">
        <v>62</v>
      </c>
      <c r="B34" s="81" t="s">
        <v>44</v>
      </c>
      <c r="C34" s="82"/>
      <c r="D34" s="82"/>
      <c r="E34" s="82"/>
      <c r="F34" s="83"/>
      <c r="G34" s="35">
        <v>2388400</v>
      </c>
      <c r="H34" s="35">
        <f>H35</f>
        <v>2149755</v>
      </c>
      <c r="I34" s="35">
        <f>I35</f>
        <v>2388400</v>
      </c>
      <c r="J34" s="12">
        <f t="shared" si="0"/>
        <v>1</v>
      </c>
    </row>
    <row r="35" spans="1:10" ht="67.5" customHeight="1">
      <c r="A35" s="5" t="s">
        <v>19</v>
      </c>
      <c r="B35" s="56" t="s">
        <v>45</v>
      </c>
      <c r="C35" s="57"/>
      <c r="D35" s="57"/>
      <c r="E35" s="57"/>
      <c r="F35" s="58"/>
      <c r="G35" s="34">
        <v>2388400</v>
      </c>
      <c r="H35" s="34">
        <v>2149755</v>
      </c>
      <c r="I35" s="34">
        <v>2388400</v>
      </c>
      <c r="J35" s="12">
        <f t="shared" si="0"/>
        <v>1</v>
      </c>
    </row>
    <row r="36" spans="1:10" ht="37.5" customHeight="1">
      <c r="A36" s="24" t="s">
        <v>69</v>
      </c>
      <c r="B36" s="56" t="s">
        <v>58</v>
      </c>
      <c r="C36" s="57"/>
      <c r="D36" s="57"/>
      <c r="E36" s="57"/>
      <c r="F36" s="72"/>
      <c r="G36" s="35">
        <v>0</v>
      </c>
      <c r="H36" s="35">
        <v>16644</v>
      </c>
      <c r="I36" s="35">
        <v>-1100</v>
      </c>
      <c r="J36" s="12"/>
    </row>
    <row r="37" spans="1:10" ht="37.5" customHeight="1">
      <c r="A37" s="24" t="s">
        <v>46</v>
      </c>
      <c r="B37" s="56" t="s">
        <v>47</v>
      </c>
      <c r="C37" s="57"/>
      <c r="D37" s="57"/>
      <c r="E37" s="57"/>
      <c r="F37" s="72"/>
      <c r="G37" s="35">
        <v>36644</v>
      </c>
      <c r="H37" s="35">
        <v>16644</v>
      </c>
      <c r="I37" s="35">
        <v>47306.16</v>
      </c>
      <c r="J37" s="12">
        <f t="shared" si="0"/>
        <v>1.2909660517410764</v>
      </c>
    </row>
    <row r="38" spans="1:10" ht="12.75" customHeight="1">
      <c r="A38" s="14" t="s">
        <v>18</v>
      </c>
      <c r="B38" s="71" t="s">
        <v>48</v>
      </c>
      <c r="C38" s="71"/>
      <c r="D38" s="71"/>
      <c r="E38" s="71"/>
      <c r="F38" s="71"/>
      <c r="G38" s="36">
        <f>G39+G50</f>
        <v>16167794</v>
      </c>
      <c r="H38" s="36">
        <f>H39+H50</f>
        <v>18922724.4</v>
      </c>
      <c r="I38" s="36">
        <f>I39+I50</f>
        <v>15824371.01</v>
      </c>
      <c r="J38" s="12">
        <f t="shared" si="0"/>
        <v>0.9787588220136897</v>
      </c>
    </row>
    <row r="39" spans="1:10" ht="29.25" customHeight="1">
      <c r="A39" s="7" t="s">
        <v>63</v>
      </c>
      <c r="B39" s="53" t="s">
        <v>32</v>
      </c>
      <c r="C39" s="54"/>
      <c r="D39" s="54"/>
      <c r="E39" s="54"/>
      <c r="F39" s="55"/>
      <c r="G39" s="37">
        <f>G40+G46+G48+G47+G42+G43+G44+G49+G41+G45</f>
        <v>15696794</v>
      </c>
      <c r="H39" s="37">
        <f>H40+H46+H48+H47+H42+H43+H44+H49+H41+H45</f>
        <v>18922723.4</v>
      </c>
      <c r="I39" s="37">
        <f>I40+I46+I48+I47+I42+I43+I44+I49+I41+I45</f>
        <v>15347019.01</v>
      </c>
      <c r="J39" s="12">
        <f t="shared" si="0"/>
        <v>0.9777167878994908</v>
      </c>
    </row>
    <row r="40" spans="1:10" ht="39.75" customHeight="1">
      <c r="A40" s="1" t="s">
        <v>49</v>
      </c>
      <c r="B40" s="73" t="s">
        <v>33</v>
      </c>
      <c r="C40" s="74"/>
      <c r="D40" s="74"/>
      <c r="E40" s="74"/>
      <c r="F40" s="75"/>
      <c r="G40" s="34">
        <v>0</v>
      </c>
      <c r="H40" s="34">
        <v>0</v>
      </c>
      <c r="I40" s="34">
        <v>0</v>
      </c>
      <c r="J40" s="12"/>
    </row>
    <row r="41" spans="1:10" ht="26.25" customHeight="1">
      <c r="A41" s="1" t="s">
        <v>64</v>
      </c>
      <c r="B41" s="73" t="s">
        <v>65</v>
      </c>
      <c r="C41" s="74"/>
      <c r="D41" s="74"/>
      <c r="E41" s="74"/>
      <c r="F41" s="75"/>
      <c r="G41" s="34">
        <v>2127264</v>
      </c>
      <c r="H41" s="34">
        <v>2009300</v>
      </c>
      <c r="I41" s="34">
        <v>2127264</v>
      </c>
      <c r="J41" s="12">
        <f t="shared" si="0"/>
        <v>1</v>
      </c>
    </row>
    <row r="42" spans="1:10" ht="52.5" customHeight="1">
      <c r="A42" s="8" t="s">
        <v>50</v>
      </c>
      <c r="B42" s="47" t="s">
        <v>51</v>
      </c>
      <c r="C42" s="48"/>
      <c r="D42" s="48"/>
      <c r="E42" s="48"/>
      <c r="F42" s="49"/>
      <c r="G42" s="38">
        <f>3651108-113196</f>
        <v>3537912</v>
      </c>
      <c r="H42" s="38">
        <f>3651108-113196</f>
        <v>3537912</v>
      </c>
      <c r="I42" s="38">
        <v>3504646.58</v>
      </c>
      <c r="J42" s="12">
        <f t="shared" si="0"/>
        <v>0.9905974427854621</v>
      </c>
    </row>
    <row r="43" spans="1:10" s="6" customFormat="1" ht="37.5" customHeight="1">
      <c r="A43" s="8" t="s">
        <v>56</v>
      </c>
      <c r="B43" s="47" t="s">
        <v>57</v>
      </c>
      <c r="C43" s="48"/>
      <c r="D43" s="48"/>
      <c r="E43" s="48"/>
      <c r="F43" s="49"/>
      <c r="G43" s="38">
        <v>438182</v>
      </c>
      <c r="H43" s="38">
        <v>731383</v>
      </c>
      <c r="I43" s="38">
        <v>375211.46</v>
      </c>
      <c r="J43" s="12">
        <f t="shared" si="0"/>
        <v>0.8562913583853285</v>
      </c>
    </row>
    <row r="44" spans="1:10" s="6" customFormat="1" ht="36.75" customHeight="1">
      <c r="A44" s="39" t="s">
        <v>55</v>
      </c>
      <c r="B44" s="47" t="s">
        <v>74</v>
      </c>
      <c r="C44" s="48"/>
      <c r="D44" s="48"/>
      <c r="E44" s="48"/>
      <c r="F44" s="49"/>
      <c r="G44" s="38">
        <v>4887456</v>
      </c>
      <c r="H44" s="38">
        <v>5000000</v>
      </c>
      <c r="I44" s="38">
        <v>4887408.52</v>
      </c>
      <c r="J44" s="12">
        <f t="shared" si="0"/>
        <v>0.9999902853345379</v>
      </c>
    </row>
    <row r="45" spans="1:10" s="6" customFormat="1" ht="36.75" customHeight="1">
      <c r="A45" s="39" t="s">
        <v>70</v>
      </c>
      <c r="B45" s="47" t="s">
        <v>71</v>
      </c>
      <c r="C45" s="48"/>
      <c r="D45" s="48"/>
      <c r="E45" s="48"/>
      <c r="F45" s="49"/>
      <c r="G45" s="38">
        <v>2051852.6</v>
      </c>
      <c r="H45" s="38">
        <v>5000000</v>
      </c>
      <c r="I45" s="38">
        <v>2051852.6</v>
      </c>
      <c r="J45" s="12">
        <f>I45/G45</f>
        <v>1</v>
      </c>
    </row>
    <row r="46" spans="1:10" s="6" customFormat="1" ht="36" customHeight="1">
      <c r="A46" s="13" t="s">
        <v>52</v>
      </c>
      <c r="B46" s="65" t="s">
        <v>34</v>
      </c>
      <c r="C46" s="66"/>
      <c r="D46" s="66"/>
      <c r="E46" s="66"/>
      <c r="F46" s="67"/>
      <c r="G46" s="38">
        <v>848202</v>
      </c>
      <c r="H46" s="38">
        <v>807500</v>
      </c>
      <c r="I46" s="38">
        <v>848200.43</v>
      </c>
      <c r="J46" s="12">
        <f aca="true" t="shared" si="2" ref="J46:J51">I46/G46</f>
        <v>0.9999981490258217</v>
      </c>
    </row>
    <row r="47" spans="1:10" s="6" customFormat="1" ht="40.5" customHeight="1">
      <c r="A47" s="8" t="s">
        <v>53</v>
      </c>
      <c r="B47" s="68" t="s">
        <v>35</v>
      </c>
      <c r="C47" s="69"/>
      <c r="D47" s="69"/>
      <c r="E47" s="69"/>
      <c r="F47" s="70"/>
      <c r="G47" s="38">
        <v>233531</v>
      </c>
      <c r="H47" s="38">
        <v>205170</v>
      </c>
      <c r="I47" s="38">
        <v>233531</v>
      </c>
      <c r="J47" s="12">
        <f t="shared" si="2"/>
        <v>1</v>
      </c>
    </row>
    <row r="48" spans="1:10" s="6" customFormat="1" ht="38.25" customHeight="1">
      <c r="A48" s="8" t="s">
        <v>54</v>
      </c>
      <c r="B48" s="47" t="s">
        <v>36</v>
      </c>
      <c r="C48" s="48"/>
      <c r="D48" s="48"/>
      <c r="E48" s="48"/>
      <c r="F48" s="49"/>
      <c r="G48" s="40">
        <v>1338772.4</v>
      </c>
      <c r="H48" s="40">
        <v>1338772.4</v>
      </c>
      <c r="I48" s="40">
        <v>1085282.42</v>
      </c>
      <c r="J48" s="12">
        <f t="shared" si="2"/>
        <v>0.8106549104239078</v>
      </c>
    </row>
    <row r="49" spans="1:10" s="6" customFormat="1" ht="21.75" customHeight="1">
      <c r="A49" s="8" t="s">
        <v>66</v>
      </c>
      <c r="B49" s="47" t="s">
        <v>67</v>
      </c>
      <c r="C49" s="48"/>
      <c r="D49" s="48"/>
      <c r="E49" s="48"/>
      <c r="F49" s="49"/>
      <c r="G49" s="40">
        <v>233622</v>
      </c>
      <c r="H49" s="40">
        <f>292686</f>
        <v>292686</v>
      </c>
      <c r="I49" s="40">
        <v>233622</v>
      </c>
      <c r="J49" s="12">
        <f>I49/G49</f>
        <v>1</v>
      </c>
    </row>
    <row r="50" spans="1:10" s="6" customFormat="1" ht="36" customHeight="1">
      <c r="A50" s="8" t="s">
        <v>68</v>
      </c>
      <c r="B50" s="50" t="s">
        <v>31</v>
      </c>
      <c r="C50" s="51"/>
      <c r="D50" s="51"/>
      <c r="E50" s="51"/>
      <c r="F50" s="52"/>
      <c r="G50" s="41">
        <v>471000</v>
      </c>
      <c r="H50" s="41">
        <v>1</v>
      </c>
      <c r="I50" s="41">
        <v>477352</v>
      </c>
      <c r="J50" s="12">
        <f>I50/G50</f>
        <v>1.0134861995753714</v>
      </c>
    </row>
    <row r="51" spans="1:10" ht="12.75" customHeight="1">
      <c r="A51" s="9"/>
      <c r="B51" s="44" t="s">
        <v>9</v>
      </c>
      <c r="C51" s="45"/>
      <c r="D51" s="45"/>
      <c r="E51" s="45"/>
      <c r="F51" s="46"/>
      <c r="G51" s="25">
        <f>G38+G18</f>
        <v>53545236.15</v>
      </c>
      <c r="H51" s="25">
        <f>H38+H18</f>
        <v>48526110</v>
      </c>
      <c r="I51" s="25">
        <f>I38+I18</f>
        <v>54045952.10999999</v>
      </c>
      <c r="J51" s="11">
        <f t="shared" si="2"/>
        <v>1.0093512699915508</v>
      </c>
    </row>
    <row r="52" spans="1:10" ht="12.75">
      <c r="A52" s="9"/>
      <c r="B52" s="44"/>
      <c r="C52" s="45"/>
      <c r="D52" s="45"/>
      <c r="E52" s="45"/>
      <c r="F52" s="46"/>
      <c r="G52" s="22"/>
      <c r="H52" s="22"/>
      <c r="I52" s="22"/>
      <c r="J52" s="11"/>
    </row>
  </sheetData>
  <sheetProtection/>
  <mergeCells count="44">
    <mergeCell ref="B26:F26"/>
    <mergeCell ref="B18:F18"/>
    <mergeCell ref="B25:F25"/>
    <mergeCell ref="B19:F19"/>
    <mergeCell ref="B21:F21"/>
    <mergeCell ref="B22:F22"/>
    <mergeCell ref="G15:G16"/>
    <mergeCell ref="A14:H14"/>
    <mergeCell ref="A15:A17"/>
    <mergeCell ref="B15:F17"/>
    <mergeCell ref="F1:J5"/>
    <mergeCell ref="H15:H16"/>
    <mergeCell ref="I15:I16"/>
    <mergeCell ref="B20:F20"/>
    <mergeCell ref="J15:J16"/>
    <mergeCell ref="A11:I12"/>
    <mergeCell ref="B27:F27"/>
    <mergeCell ref="B28:F28"/>
    <mergeCell ref="B36:F36"/>
    <mergeCell ref="B31:F31"/>
    <mergeCell ref="B34:F34"/>
    <mergeCell ref="B42:F42"/>
    <mergeCell ref="B33:F33"/>
    <mergeCell ref="B32:F32"/>
    <mergeCell ref="B30:F30"/>
    <mergeCell ref="B29:F29"/>
    <mergeCell ref="B23:F23"/>
    <mergeCell ref="B24:F24"/>
    <mergeCell ref="B52:F52"/>
    <mergeCell ref="B46:F46"/>
    <mergeCell ref="B47:F47"/>
    <mergeCell ref="B38:F38"/>
    <mergeCell ref="B37:F37"/>
    <mergeCell ref="B44:F44"/>
    <mergeCell ref="B48:F48"/>
    <mergeCell ref="B45:F45"/>
    <mergeCell ref="B51:F51"/>
    <mergeCell ref="B43:F43"/>
    <mergeCell ref="B50:F50"/>
    <mergeCell ref="B49:F49"/>
    <mergeCell ref="B39:F39"/>
    <mergeCell ref="B35:F35"/>
    <mergeCell ref="B41:F41"/>
    <mergeCell ref="B40:F40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2020-07-06T12:09:41Z</cp:lastPrinted>
  <dcterms:created xsi:type="dcterms:W3CDTF">2007-09-28T05:54:00Z</dcterms:created>
  <dcterms:modified xsi:type="dcterms:W3CDTF">2021-02-16T11:33:27Z</dcterms:modified>
  <cp:category/>
  <cp:version/>
  <cp:contentType/>
  <cp:contentStatus/>
</cp:coreProperties>
</file>