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<sst xmlns="http://schemas.openxmlformats.org/spreadsheetml/2006/main" count="71" uniqueCount="71">
  <si>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РАСХОДЫ</t>
  </si>
  <si>
    <t>Код раздела и подраздела БК РФ</t>
  </si>
  <si>
    <t>Наименование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</si>
  <si>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</si>
  <si>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</si>
  <si>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</si>
  <si>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</si>
  <si>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</si>
  <si>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</t>
  </si>
  <si>
    <t>Благоустройство</t>
  </si>
  <si>
    <t>ИТОГО:</t>
  </si>
  <si>
    <t>Физическая культура и спорт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</si>
  <si>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</si>
  <si>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</si>
  <si>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</si>
  <si>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</si>
  <si>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</si>
  <si>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</si>
  <si>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</si>
  <si>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</si>
  <si>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</si>
  <si>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</si>
  <si>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</si>
  <si>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</si>
  <si>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0505</t>
  </si>
  <si>
    <t>другие вопросы в области жилищно-коммунального хозяйства</t>
  </si>
  <si>
    <t>0501</t>
  </si>
  <si>
    <t>Жилищное хозяйство</t>
  </si>
  <si>
    <t>0400</t>
  </si>
  <si>
    <t>Национальная экономика</t>
  </si>
  <si>
    <t>0406</t>
  </si>
  <si>
    <t>1000</t>
  </si>
  <si>
    <t xml:space="preserve">Социальная политика </t>
  </si>
  <si>
    <t>0502</t>
  </si>
  <si>
    <t>Коммунальное хозяйство</t>
  </si>
  <si>
    <t>1003</t>
  </si>
  <si>
    <t>Социальное обеспечение населения</t>
  </si>
  <si>
    <t>1100</t>
  </si>
  <si>
    <t>0106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</si>
  <si>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</si>
  <si>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Другие общегосударственные вопросы</t>
  </si>
  <si>
    <t>Мобилизационная и вневойсковая подготовка</t>
  </si>
  <si>
    <t>0113</t>
  </si>
  <si>
    <t>руб.</t>
  </si>
  <si>
    <t>0111</t>
  </si>
  <si>
    <t>Резервные фонды</t>
  </si>
  <si>
    <t>0309</t>
  </si>
  <si>
    <t>1101</t>
  </si>
  <si>
    <t xml:space="preserve">Физическая культура </t>
  </si>
  <si>
    <t>0409</t>
  </si>
  <si>
    <t>1001</t>
  </si>
  <si>
    <t>Дорожное хозяйство(дорожные фонды)</t>
  </si>
  <si>
    <t>Пенсионное обеспечение</t>
  </si>
  <si>
    <t>0804</t>
  </si>
  <si>
    <t>0314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</si>
  <si>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</si>
  <si>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</si>
  <si>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</si>
  <si>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</si>
  <si>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</si>
  <si>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Культура,кинематография</t>
  </si>
  <si>
    <t>Другие вопросы в области культуры, кинематографии</t>
  </si>
  <si>
    <t>0107</t>
  </si>
  <si>
    <t>Обеспечение проведения выборов и референдумов</t>
  </si>
  <si>
    <t>ДЕФИЦИТ/ПРОФИЦИТ</t>
  </si>
  <si>
    <t xml:space="preserve">                            Приложение 3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  г.  № </t>
  </si>
  <si>
    <t>бюджета Туношенского сельского поселения на 2021 год  по разделам и подразделам  классификации расходов бюджетов Российской Федерации</t>
  </si>
  <si>
    <t>2021г. за счет др.бюджетов бюджетной системы</t>
  </si>
  <si>
    <t>2021 г. за счет собственных средств</t>
  </si>
  <si>
    <t>2021 г. всего</t>
  </si>
  <si>
    <t>Гражданская оборона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</si>
</sst>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;[Red]0.000"/>
    <numFmt numFmtId="174" formatCode="0.000"/>
    <numFmt numFmtId="175" formatCode="0.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20">
      <selection activeCell="F30" sqref="F30"/>
    </sheetView>
  </sheetViews>
  <sheetFormatPr defaultColWidth="9.00390625" defaultRowHeight="12.75"/>
  <cols>
    <col min="1" max="1" width="10.875" style="3" customWidth="1"/>
    <col min="2" max="2" width="9.125" style="3" customWidth="1"/>
    <col min="3" max="3" width="14.625" style="3" customWidth="1"/>
    <col min="4" max="4" width="8.125" style="3" customWidth="1"/>
    <col min="5" max="5" width="10.75390625" style="3" customWidth="1"/>
    <col min="6" max="6" width="10.25390625" style="3" customWidth="1"/>
    <col min="7" max="7" width="10.625" style="4" customWidth="1"/>
    <col min="8" max="8" width="0.12890625" style="3" hidden="1" customWidth="1"/>
    <col min="9" max="9" width="3.875" style="3" hidden="1" customWidth="1"/>
    <col min="10" max="10" width="4.375" style="3" hidden="1" customWidth="1"/>
    <col min="11" max="11" width="0.2421875" style="3" hidden="1" customWidth="1"/>
    <col min="12" max="12" width="9.125" style="3" hidden="1" customWidth="1"/>
    <col min="13" max="13" width="0.2421875" style="3" customWidth="1"/>
    <col min="14" max="15" width="9.125" style="3" hidden="1" customWidth="1"/>
    <col min="16" max="16384" width="9.125" style="3" customWidth="1"/>
  </cols>
  <sheetData>
    <row r="1" ht="3.75" customHeight="1">
      <c r="H1" s="47"/>
    </row>
    <row r="2" spans="5:8" ht="11.25">
      <c r="E2" s="51" t="s">
        <v>65</v>
      </c>
      <c r="F2" s="51"/>
      <c r="G2" s="51"/>
      <c r="H2" s="47"/>
    </row>
    <row r="3" spans="5:8" ht="11.25">
      <c r="E3" s="51"/>
      <c r="F3" s="51"/>
      <c r="G3" s="51"/>
      <c r="H3" s="47"/>
    </row>
    <row r="4" spans="5:8" ht="11.25">
      <c r="E4" s="51"/>
      <c r="F4" s="51"/>
      <c r="G4" s="51"/>
      <c r="H4" s="47"/>
    </row>
    <row r="5" spans="5:8" ht="11.25">
      <c r="E5" s="12"/>
      <c r="F5" s="12"/>
      <c r="G5" s="12"/>
      <c r="H5" s="47"/>
    </row>
    <row r="6" spans="4:8" ht="12.75">
      <c r="D6" s="13"/>
      <c r="H6" s="47"/>
    </row>
    <row r="7" ht="0.75" customHeight="1">
      <c r="H7" s="47"/>
    </row>
    <row r="8" ht="6" customHeight="1"/>
    <row r="9" spans="1:10" ht="11.25">
      <c r="A9" s="48" t="s">
        <v>0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1.25">
      <c r="A10" s="49" t="s">
        <v>66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1.25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ht="9.75" customHeight="1">
      <c r="G12" s="4" t="s">
        <v>43</v>
      </c>
    </row>
    <row r="13" ht="3" customHeight="1" hidden="1"/>
    <row r="14" spans="1:7" ht="68.25" customHeight="1">
      <c r="A14" s="5" t="s">
        <v>1</v>
      </c>
      <c r="B14" s="50" t="s">
        <v>2</v>
      </c>
      <c r="C14" s="50"/>
      <c r="D14" s="50"/>
      <c r="E14" s="6" t="s">
        <v>67</v>
      </c>
      <c r="F14" s="15" t="s">
        <v>68</v>
      </c>
      <c r="G14" s="10" t="s">
        <v>69</v>
      </c>
    </row>
    <row r="15" spans="1:11" ht="11.25">
      <c r="A15" s="7" t="s">
        <v>12</v>
      </c>
      <c r="B15" s="52" t="s">
        <v>3</v>
      </c>
      <c r="C15" s="53"/>
      <c r="D15" s="54"/>
      <c r="E15" s="21">
        <f>E16+E17+E21+E18</f>
        <v>0</v>
      </c>
      <c r="F15" s="21">
        <f>F16+F17+F21+F18+F20+F19</f>
        <v>7148391.27</v>
      </c>
      <c r="G15" s="21">
        <f>G16+G17+G21+G18+G20+G19</f>
        <v>7148391.27</v>
      </c>
      <c r="K15" s="8"/>
    </row>
    <row r="16" spans="1:20" ht="45" customHeight="1">
      <c r="A16" s="1" t="s">
        <v>13</v>
      </c>
      <c r="B16" s="44" t="s">
        <v>56</v>
      </c>
      <c r="C16" s="45"/>
      <c r="D16" s="46"/>
      <c r="E16" s="22">
        <v>0</v>
      </c>
      <c r="F16" s="22">
        <v>832430</v>
      </c>
      <c r="G16" s="23">
        <f aca="true" t="shared" si="0" ref="G16:G21">E16+F16</f>
        <v>832430</v>
      </c>
      <c r="K16" s="9"/>
      <c r="T16" s="20"/>
    </row>
    <row r="17" spans="1:11" ht="55.5" customHeight="1">
      <c r="A17" s="1" t="s">
        <v>14</v>
      </c>
      <c r="B17" s="41" t="s">
        <v>58</v>
      </c>
      <c r="C17" s="41"/>
      <c r="D17" s="41"/>
      <c r="E17" s="24">
        <v>0</v>
      </c>
      <c r="F17" s="24">
        <f>5565533.27-10000</f>
        <v>5555533.27</v>
      </c>
      <c r="G17" s="23">
        <f t="shared" si="0"/>
        <v>5555533.27</v>
      </c>
      <c r="K17" s="9"/>
    </row>
    <row r="18" spans="1:11" ht="45" customHeight="1">
      <c r="A18" s="1" t="s">
        <v>38</v>
      </c>
      <c r="B18" s="29" t="s">
        <v>39</v>
      </c>
      <c r="C18" s="30"/>
      <c r="D18" s="31"/>
      <c r="E18" s="24"/>
      <c r="F18" s="24">
        <v>172428</v>
      </c>
      <c r="G18" s="23">
        <f t="shared" si="0"/>
        <v>172428</v>
      </c>
      <c r="K18" s="9"/>
    </row>
    <row r="19" spans="1:11" ht="30" customHeight="1">
      <c r="A19" s="1" t="s">
        <v>62</v>
      </c>
      <c r="B19" s="29" t="s">
        <v>63</v>
      </c>
      <c r="C19" s="30"/>
      <c r="D19" s="31"/>
      <c r="E19" s="24"/>
      <c r="F19" s="24">
        <v>0</v>
      </c>
      <c r="G19" s="23">
        <f t="shared" si="0"/>
        <v>0</v>
      </c>
      <c r="K19" s="9"/>
    </row>
    <row r="20" spans="1:11" ht="19.5" customHeight="1">
      <c r="A20" s="1" t="s">
        <v>44</v>
      </c>
      <c r="B20" s="35" t="s">
        <v>45</v>
      </c>
      <c r="C20" s="36"/>
      <c r="D20" s="37"/>
      <c r="E20" s="22"/>
      <c r="F20" s="22">
        <v>50000</v>
      </c>
      <c r="G20" s="23">
        <f t="shared" si="0"/>
        <v>50000</v>
      </c>
      <c r="K20" s="9"/>
    </row>
    <row r="21" spans="1:11" ht="19.5" customHeight="1">
      <c r="A21" s="1" t="s">
        <v>42</v>
      </c>
      <c r="B21" s="35" t="s">
        <v>40</v>
      </c>
      <c r="C21" s="36"/>
      <c r="D21" s="37"/>
      <c r="E21" s="22"/>
      <c r="F21" s="22">
        <v>538000</v>
      </c>
      <c r="G21" s="23">
        <f t="shared" si="0"/>
        <v>538000</v>
      </c>
      <c r="K21" s="9"/>
    </row>
    <row r="22" spans="1:11" ht="11.25">
      <c r="A22" s="2" t="s">
        <v>15</v>
      </c>
      <c r="B22" s="32" t="s">
        <v>4</v>
      </c>
      <c r="C22" s="33"/>
      <c r="D22" s="34"/>
      <c r="E22" s="25">
        <f>E23</f>
        <v>238636</v>
      </c>
      <c r="F22" s="25">
        <f>F23</f>
        <v>0</v>
      </c>
      <c r="G22" s="26">
        <f>G23</f>
        <v>238636</v>
      </c>
      <c r="K22" s="8"/>
    </row>
    <row r="23" spans="1:11" ht="20.25" customHeight="1">
      <c r="A23" s="1" t="s">
        <v>16</v>
      </c>
      <c r="B23" s="35" t="s">
        <v>41</v>
      </c>
      <c r="C23" s="36"/>
      <c r="D23" s="37"/>
      <c r="E23" s="24">
        <v>238636</v>
      </c>
      <c r="F23" s="24">
        <v>0</v>
      </c>
      <c r="G23" s="23">
        <f>E23</f>
        <v>238636</v>
      </c>
      <c r="K23" s="9"/>
    </row>
    <row r="24" spans="1:11" ht="26.25" customHeight="1">
      <c r="A24" s="2" t="s">
        <v>17</v>
      </c>
      <c r="B24" s="32" t="s">
        <v>5</v>
      </c>
      <c r="C24" s="33"/>
      <c r="D24" s="34"/>
      <c r="E24" s="25">
        <f>E25</f>
        <v>0</v>
      </c>
      <c r="F24" s="25">
        <f>F25+F26</f>
        <v>770000</v>
      </c>
      <c r="G24" s="27">
        <f>F24+E24</f>
        <v>770000</v>
      </c>
      <c r="K24" s="8"/>
    </row>
    <row r="25" spans="1:11" ht="28.5" customHeight="1">
      <c r="A25" s="1" t="s">
        <v>46</v>
      </c>
      <c r="B25" s="35" t="s">
        <v>70</v>
      </c>
      <c r="C25" s="36"/>
      <c r="D25" s="37"/>
      <c r="E25" s="24"/>
      <c r="F25" s="24">
        <f>510000+118000+100000</f>
        <v>728000</v>
      </c>
      <c r="G25" s="23">
        <f aca="true" t="shared" si="1" ref="G25:G45">F25+E25</f>
        <v>728000</v>
      </c>
      <c r="K25" s="9"/>
    </row>
    <row r="26" spans="1:11" ht="32.25" customHeight="1">
      <c r="A26" s="1" t="s">
        <v>54</v>
      </c>
      <c r="B26" s="35" t="s">
        <v>55</v>
      </c>
      <c r="C26" s="36"/>
      <c r="D26" s="37"/>
      <c r="E26" s="24">
        <v>0</v>
      </c>
      <c r="F26" s="24">
        <v>42000</v>
      </c>
      <c r="G26" s="23">
        <f>F26+E26</f>
        <v>42000</v>
      </c>
      <c r="K26" s="9"/>
    </row>
    <row r="27" spans="1:11" ht="12.75" customHeight="1">
      <c r="A27" s="2" t="s">
        <v>28</v>
      </c>
      <c r="B27" s="38" t="s">
        <v>29</v>
      </c>
      <c r="C27" s="39"/>
      <c r="D27" s="40"/>
      <c r="E27" s="25">
        <f>E29+E28</f>
        <v>5878608.8</v>
      </c>
      <c r="F27" s="25">
        <f>F29+F28</f>
        <v>2999732</v>
      </c>
      <c r="G27" s="27">
        <f t="shared" si="1"/>
        <v>8878340.8</v>
      </c>
      <c r="K27" s="9"/>
    </row>
    <row r="28" spans="1:11" ht="12.75" customHeight="1">
      <c r="A28" s="1" t="s">
        <v>30</v>
      </c>
      <c r="B28" s="29" t="s">
        <v>57</v>
      </c>
      <c r="C28" s="30"/>
      <c r="D28" s="31"/>
      <c r="E28" s="22"/>
      <c r="F28" s="22">
        <v>0</v>
      </c>
      <c r="G28" s="23">
        <f>F28+E28</f>
        <v>0</v>
      </c>
      <c r="K28" s="9"/>
    </row>
    <row r="29" spans="1:11" ht="12.75" customHeight="1">
      <c r="A29" s="1" t="s">
        <v>49</v>
      </c>
      <c r="B29" s="29" t="s">
        <v>51</v>
      </c>
      <c r="C29" s="30"/>
      <c r="D29" s="31"/>
      <c r="E29" s="22">
        <v>5878608.8</v>
      </c>
      <c r="F29" s="22">
        <v>2999732</v>
      </c>
      <c r="G29" s="23">
        <f t="shared" si="1"/>
        <v>8878340.8</v>
      </c>
      <c r="K29" s="9"/>
    </row>
    <row r="30" spans="1:11" ht="11.25">
      <c r="A30" s="2" t="s">
        <v>18</v>
      </c>
      <c r="B30" s="38" t="s">
        <v>6</v>
      </c>
      <c r="C30" s="39"/>
      <c r="D30" s="40"/>
      <c r="E30" s="25">
        <f>E33+E34+E32+E31</f>
        <v>4019107</v>
      </c>
      <c r="F30" s="25">
        <f>F33+F34+F32+F31</f>
        <v>15257037</v>
      </c>
      <c r="G30" s="27">
        <f t="shared" si="1"/>
        <v>19276144</v>
      </c>
      <c r="K30" s="8"/>
    </row>
    <row r="31" spans="1:11" ht="11.25">
      <c r="A31" s="1" t="s">
        <v>26</v>
      </c>
      <c r="B31" s="29" t="s">
        <v>27</v>
      </c>
      <c r="C31" s="30"/>
      <c r="D31" s="31"/>
      <c r="E31" s="22">
        <v>0</v>
      </c>
      <c r="F31" s="22">
        <v>1100000</v>
      </c>
      <c r="G31" s="23">
        <f t="shared" si="1"/>
        <v>1100000</v>
      </c>
      <c r="K31" s="8"/>
    </row>
    <row r="32" spans="1:11" ht="11.25">
      <c r="A32" s="1" t="s">
        <v>33</v>
      </c>
      <c r="B32" s="29" t="s">
        <v>34</v>
      </c>
      <c r="C32" s="30"/>
      <c r="D32" s="31"/>
      <c r="E32" s="22">
        <v>300000</v>
      </c>
      <c r="F32" s="22">
        <v>1200000</v>
      </c>
      <c r="G32" s="23">
        <f t="shared" si="1"/>
        <v>1500000</v>
      </c>
      <c r="K32" s="8"/>
    </row>
    <row r="33" spans="1:11" ht="11.25">
      <c r="A33" s="1" t="s">
        <v>19</v>
      </c>
      <c r="B33" s="44" t="s">
        <v>9</v>
      </c>
      <c r="C33" s="45"/>
      <c r="D33" s="46"/>
      <c r="E33" s="22">
        <v>3719107</v>
      </c>
      <c r="F33" s="22">
        <v>8457037</v>
      </c>
      <c r="G33" s="23">
        <f t="shared" si="1"/>
        <v>12176144</v>
      </c>
      <c r="K33" s="9"/>
    </row>
    <row r="34" spans="1:11" ht="21" customHeight="1">
      <c r="A34" s="1" t="s">
        <v>24</v>
      </c>
      <c r="B34" s="35" t="s">
        <v>25</v>
      </c>
      <c r="C34" s="36"/>
      <c r="D34" s="37"/>
      <c r="E34" s="22">
        <v>0</v>
      </c>
      <c r="F34" s="22">
        <v>4500000</v>
      </c>
      <c r="G34" s="23">
        <f>F34+E34</f>
        <v>4500000</v>
      </c>
      <c r="K34" s="9"/>
    </row>
    <row r="35" spans="1:11" ht="11.25">
      <c r="A35" s="2" t="s">
        <v>20</v>
      </c>
      <c r="B35" s="32" t="s">
        <v>7</v>
      </c>
      <c r="C35" s="33"/>
      <c r="D35" s="34"/>
      <c r="E35" s="25">
        <f>E36</f>
        <v>0</v>
      </c>
      <c r="F35" s="25">
        <f>F36</f>
        <v>0</v>
      </c>
      <c r="G35" s="27">
        <f t="shared" si="1"/>
        <v>0</v>
      </c>
      <c r="K35" s="8"/>
    </row>
    <row r="36" spans="1:11" ht="19.5" customHeight="1">
      <c r="A36" s="1" t="s">
        <v>21</v>
      </c>
      <c r="B36" s="35" t="s">
        <v>59</v>
      </c>
      <c r="C36" s="36"/>
      <c r="D36" s="37"/>
      <c r="E36" s="24">
        <v>0</v>
      </c>
      <c r="F36" s="24">
        <v>0</v>
      </c>
      <c r="G36" s="23">
        <f t="shared" si="1"/>
        <v>0</v>
      </c>
      <c r="K36" s="9"/>
    </row>
    <row r="37" spans="1:11" ht="12.75" customHeight="1">
      <c r="A37" s="2" t="s">
        <v>22</v>
      </c>
      <c r="B37" s="32" t="s">
        <v>60</v>
      </c>
      <c r="C37" s="33"/>
      <c r="D37" s="34"/>
      <c r="E37" s="25">
        <f>E38+E39</f>
        <v>0</v>
      </c>
      <c r="F37" s="25">
        <f>F38+F39</f>
        <v>2092067</v>
      </c>
      <c r="G37" s="27">
        <f t="shared" si="1"/>
        <v>2092067</v>
      </c>
      <c r="K37" s="8"/>
    </row>
    <row r="38" spans="1:11" ht="11.25">
      <c r="A38" s="1" t="s">
        <v>23</v>
      </c>
      <c r="B38" s="41" t="s">
        <v>8</v>
      </c>
      <c r="C38" s="41"/>
      <c r="D38" s="41"/>
      <c r="E38" s="24">
        <v>0</v>
      </c>
      <c r="F38" s="24">
        <v>1002000</v>
      </c>
      <c r="G38" s="23">
        <f t="shared" si="1"/>
        <v>1002000</v>
      </c>
      <c r="K38" s="9"/>
    </row>
    <row r="39" spans="1:11" ht="21.75" customHeight="1">
      <c r="A39" s="1" t="s">
        <v>53</v>
      </c>
      <c r="B39" s="41" t="s">
        <v>61</v>
      </c>
      <c r="C39" s="41"/>
      <c r="D39" s="41"/>
      <c r="E39" s="22">
        <v>0</v>
      </c>
      <c r="F39" s="22">
        <f>1197000-100000-6933</f>
        <v>1090067</v>
      </c>
      <c r="G39" s="23">
        <f t="shared" si="1"/>
        <v>1090067</v>
      </c>
      <c r="K39" s="9"/>
    </row>
    <row r="40" spans="1:11" ht="11.25">
      <c r="A40" s="2" t="s">
        <v>31</v>
      </c>
      <c r="B40" s="42" t="s">
        <v>32</v>
      </c>
      <c r="C40" s="42"/>
      <c r="D40" s="42"/>
      <c r="E40" s="25">
        <f>E42</f>
        <v>441097</v>
      </c>
      <c r="F40" s="25">
        <f>F42+F41</f>
        <v>361307</v>
      </c>
      <c r="G40" s="27">
        <f t="shared" si="1"/>
        <v>802404</v>
      </c>
      <c r="K40" s="9"/>
    </row>
    <row r="41" spans="1:11" ht="11.25">
      <c r="A41" s="1" t="s">
        <v>50</v>
      </c>
      <c r="B41" s="43" t="s">
        <v>52</v>
      </c>
      <c r="C41" s="43"/>
      <c r="D41" s="43"/>
      <c r="E41" s="25"/>
      <c r="F41" s="22">
        <v>180000</v>
      </c>
      <c r="G41" s="23">
        <f>F41</f>
        <v>180000</v>
      </c>
      <c r="K41" s="9"/>
    </row>
    <row r="42" spans="1:11" ht="13.5" customHeight="1">
      <c r="A42" s="1" t="s">
        <v>35</v>
      </c>
      <c r="B42" s="61" t="s">
        <v>36</v>
      </c>
      <c r="C42" s="61"/>
      <c r="D42" s="61"/>
      <c r="E42" s="22">
        <f>378701+62396</f>
        <v>441097</v>
      </c>
      <c r="F42" s="22">
        <f>174374+6933</f>
        <v>181307</v>
      </c>
      <c r="G42" s="23">
        <f t="shared" si="1"/>
        <v>622404</v>
      </c>
      <c r="K42" s="9"/>
    </row>
    <row r="43" spans="1:11" ht="13.5" customHeight="1">
      <c r="A43" s="14" t="s">
        <v>37</v>
      </c>
      <c r="B43" s="62" t="s">
        <v>11</v>
      </c>
      <c r="C43" s="62"/>
      <c r="D43" s="62"/>
      <c r="E43" s="25">
        <f>E44</f>
        <v>0</v>
      </c>
      <c r="F43" s="25">
        <f>F44</f>
        <v>250000</v>
      </c>
      <c r="G43" s="27">
        <f t="shared" si="1"/>
        <v>250000</v>
      </c>
      <c r="K43" s="9"/>
    </row>
    <row r="44" spans="1:11" ht="11.25" customHeight="1">
      <c r="A44" s="11" t="s">
        <v>47</v>
      </c>
      <c r="B44" s="41" t="s">
        <v>48</v>
      </c>
      <c r="C44" s="41"/>
      <c r="D44" s="41"/>
      <c r="E44" s="22">
        <v>0</v>
      </c>
      <c r="F44" s="22">
        <v>250000</v>
      </c>
      <c r="G44" s="23">
        <f t="shared" si="1"/>
        <v>250000</v>
      </c>
      <c r="K44" s="9"/>
    </row>
    <row r="45" spans="1:11" ht="11.25">
      <c r="A45" s="2"/>
      <c r="B45" s="58" t="s">
        <v>10</v>
      </c>
      <c r="C45" s="59"/>
      <c r="D45" s="60"/>
      <c r="E45" s="28">
        <f>E15+E22+E24+E30+E35+E37+E43+E40+E27</f>
        <v>10577448.8</v>
      </c>
      <c r="F45" s="28">
        <f>F15+F22+F24+F30+F35+F37+F43+F40+F27</f>
        <v>28878534.27</v>
      </c>
      <c r="G45" s="27">
        <f t="shared" si="1"/>
        <v>39455983.07</v>
      </c>
      <c r="K45" s="9"/>
    </row>
    <row r="46" spans="1:11" ht="11.25">
      <c r="A46" s="2"/>
      <c r="B46" s="55" t="s">
        <v>64</v>
      </c>
      <c r="C46" s="56"/>
      <c r="D46" s="57"/>
      <c r="E46" s="17"/>
      <c r="F46" s="17"/>
      <c r="G46" s="16"/>
      <c r="K46" s="9"/>
    </row>
    <row r="47" spans="5:7" ht="11.25">
      <c r="E47" s="18"/>
      <c r="F47" s="18"/>
      <c r="G47" s="19"/>
    </row>
  </sheetData>
  <sheetProtection/>
  <mergeCells count="37">
    <mergeCell ref="B18:D18"/>
    <mergeCell ref="B20:D20"/>
    <mergeCell ref="B46:D46"/>
    <mergeCell ref="B38:D38"/>
    <mergeCell ref="B45:D45"/>
    <mergeCell ref="B42:D42"/>
    <mergeCell ref="B43:D43"/>
    <mergeCell ref="B21:D21"/>
    <mergeCell ref="B22:D22"/>
    <mergeCell ref="B23:D23"/>
    <mergeCell ref="B30:D30"/>
    <mergeCell ref="B33:D33"/>
    <mergeCell ref="H1:H7"/>
    <mergeCell ref="A9:J9"/>
    <mergeCell ref="A10:J11"/>
    <mergeCell ref="B14:D14"/>
    <mergeCell ref="E2:G4"/>
    <mergeCell ref="B15:D15"/>
    <mergeCell ref="B16:D16"/>
    <mergeCell ref="B17:D17"/>
    <mergeCell ref="B32:D32"/>
    <mergeCell ref="B34:D34"/>
    <mergeCell ref="B44:D44"/>
    <mergeCell ref="B40:D40"/>
    <mergeCell ref="B41:D41"/>
    <mergeCell ref="B39:D39"/>
    <mergeCell ref="B37:D37"/>
    <mergeCell ref="B19:D19"/>
    <mergeCell ref="B24:D24"/>
    <mergeCell ref="B35:D35"/>
    <mergeCell ref="B36:D36"/>
    <mergeCell ref="B25:D25"/>
    <mergeCell ref="B26:D26"/>
    <mergeCell ref="B27:D27"/>
    <mergeCell ref="B28:D28"/>
    <mergeCell ref="B29:D29"/>
    <mergeCell ref="B31:D31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2020-10-07T11:24:44Z</cp:lastPrinted>
  <dcterms:created xsi:type="dcterms:W3CDTF">2007-09-28T07:04:44Z</dcterms:created>
  <dcterms:modified xsi:type="dcterms:W3CDTF">2020-11-05T13:40:58Z</dcterms:modified>
  <cp:category/>
  <cp:version/>
  <cp:contentType/>
  <cp:contentStatus/>
</cp:coreProperties>
</file>